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3250" windowHeight="12780"/>
  </bookViews>
  <sheets>
    <sheet name="М-1 2018 " sheetId="4" r:id="rId1"/>
    <sheet name="М-1 2018 оперативка" sheetId="3" r:id="rId2"/>
  </sheets>
  <definedNames>
    <definedName name="_xlnm.Print_Area" localSheetId="0">'М-1 2018 '!$A$1:$L$107</definedName>
    <definedName name="_xlnm.Print_Area" localSheetId="1">'М-1 2018 оперативка'!$A$1:$L$105</definedName>
  </definedNames>
  <calcPr calcId="144525" refMode="R1C1"/>
  <fileRecoveryPr autoRecover="0"/>
</workbook>
</file>

<file path=xl/calcChain.xml><?xml version="1.0" encoding="utf-8"?>
<calcChain xmlns="http://schemas.openxmlformats.org/spreadsheetml/2006/main">
  <c r="J50" i="4" l="1"/>
  <c r="I50" i="4"/>
  <c r="H50" i="4"/>
  <c r="K38" i="3" l="1"/>
  <c r="J61" i="3"/>
  <c r="J48" i="3"/>
  <c r="J82" i="4"/>
  <c r="I82" i="4"/>
  <c r="H82" i="4"/>
  <c r="J74" i="4"/>
  <c r="I74" i="4"/>
  <c r="H74" i="4"/>
  <c r="J63" i="4"/>
  <c r="I63" i="4"/>
  <c r="H63" i="4"/>
  <c r="J35" i="4"/>
  <c r="I35" i="4"/>
  <c r="H35" i="4"/>
  <c r="J26" i="4"/>
  <c r="I26" i="4"/>
  <c r="H26" i="4"/>
  <c r="J36" i="4" l="1"/>
  <c r="J83" i="4" s="1"/>
  <c r="I89" i="4" s="1"/>
  <c r="I36" i="4"/>
  <c r="I83" i="4" s="1"/>
  <c r="H89" i="4" s="1"/>
  <c r="H36" i="4"/>
  <c r="H83" i="4" s="1"/>
  <c r="I80" i="3"/>
  <c r="H80" i="3"/>
  <c r="I72" i="3"/>
  <c r="H72" i="3"/>
  <c r="I61" i="3"/>
  <c r="H61" i="3"/>
  <c r="I48" i="3"/>
  <c r="H48" i="3"/>
  <c r="J34" i="3"/>
  <c r="I34" i="3"/>
  <c r="H34" i="3"/>
  <c r="M33" i="3"/>
  <c r="M32" i="3"/>
  <c r="M31" i="3"/>
  <c r="M30" i="3"/>
  <c r="M29" i="3"/>
  <c r="M28" i="3"/>
  <c r="M27" i="3"/>
  <c r="M26" i="3"/>
  <c r="J25" i="3"/>
  <c r="I25" i="3"/>
  <c r="H25" i="3"/>
  <c r="J89" i="4" l="1"/>
  <c r="J81" i="3"/>
  <c r="I87" i="3" s="1"/>
  <c r="I35" i="3"/>
  <c r="H35" i="3"/>
  <c r="H87" i="3" l="1"/>
  <c r="J87" i="3" s="1"/>
</calcChain>
</file>

<file path=xl/sharedStrings.xml><?xml version="1.0" encoding="utf-8"?>
<sst xmlns="http://schemas.openxmlformats.org/spreadsheetml/2006/main" count="533" uniqueCount="79">
  <si>
    <t xml:space="preserve"> </t>
  </si>
  <si>
    <t>профинансировано</t>
  </si>
  <si>
    <t xml:space="preserve">Наименование текущего счета </t>
  </si>
  <si>
    <t>ИТОГО</t>
  </si>
  <si>
    <t>852</t>
  </si>
  <si>
    <t>180</t>
  </si>
  <si>
    <t>851</t>
  </si>
  <si>
    <t>244</t>
  </si>
  <si>
    <t>111</t>
  </si>
  <si>
    <t>0310</t>
  </si>
  <si>
    <t>112</t>
  </si>
  <si>
    <t>0309</t>
  </si>
  <si>
    <t>122</t>
  </si>
  <si>
    <t>121</t>
  </si>
  <si>
    <t>6</t>
  </si>
  <si>
    <t>5</t>
  </si>
  <si>
    <t>4</t>
  </si>
  <si>
    <t>3</t>
  </si>
  <si>
    <t>2</t>
  </si>
  <si>
    <t>ЭКР</t>
  </si>
  <si>
    <t>КВР</t>
  </si>
  <si>
    <t>КЦС</t>
  </si>
  <si>
    <t>ППП</t>
  </si>
  <si>
    <t>ФКР</t>
  </si>
  <si>
    <t>расходы</t>
  </si>
  <si>
    <t>по</t>
  </si>
  <si>
    <t>Кассовые</t>
  </si>
  <si>
    <t>Профинансировано за отчетный период</t>
  </si>
  <si>
    <t>Утвержденная бюджетная классификация за отчетный период</t>
  </si>
  <si>
    <t>код</t>
  </si>
  <si>
    <t>Наименование видов и статей эконом. классиф.</t>
  </si>
  <si>
    <t>1. Расходы</t>
  </si>
  <si>
    <t>Единица измерения: руб.</t>
  </si>
  <si>
    <t>по ОКЕИ</t>
  </si>
  <si>
    <t>Периодичность месячная, годовая</t>
  </si>
  <si>
    <t>ОКОНХ</t>
  </si>
  <si>
    <t>по ОКАТО</t>
  </si>
  <si>
    <t>по ОКОГУ</t>
  </si>
  <si>
    <t xml:space="preserve">Россиийской Федерации  </t>
  </si>
  <si>
    <t>ОКПО</t>
  </si>
  <si>
    <t>и организаций, финансируемых из бюджетов субъектов</t>
  </si>
  <si>
    <t>дата</t>
  </si>
  <si>
    <t>Отчет</t>
  </si>
  <si>
    <t xml:space="preserve">                                ситуациям и ликвидации последствий стихийных бедствий </t>
  </si>
  <si>
    <t xml:space="preserve">                             Министерство по делам гражданской обороны, чрезвычайным </t>
  </si>
  <si>
    <t xml:space="preserve">об исполнении сметы доходов и расходов учреждений  </t>
  </si>
  <si>
    <t>0314</t>
  </si>
  <si>
    <t>129</t>
  </si>
  <si>
    <t>119</t>
  </si>
  <si>
    <t xml:space="preserve">                                                                                                                                                2. Сведения о движении средств бюджетов субъектов  РФ и местных бюджетов на счетах учреждения </t>
  </si>
  <si>
    <t>853</t>
  </si>
  <si>
    <t>аппарат</t>
  </si>
  <si>
    <t>Итого:</t>
  </si>
  <si>
    <t>242</t>
  </si>
  <si>
    <t>414</t>
  </si>
  <si>
    <t>243</t>
  </si>
  <si>
    <t>Начальник отдела финансового,</t>
  </si>
  <si>
    <t>материально-технического обеспечения</t>
  </si>
  <si>
    <t>и контрактной службы</t>
  </si>
  <si>
    <t>А. А. Агабекова</t>
  </si>
  <si>
    <t xml:space="preserve">                            </t>
  </si>
  <si>
    <t>0730199590</t>
  </si>
  <si>
    <t>0740199590</t>
  </si>
  <si>
    <t>кассовые расходы за  2018г.</t>
  </si>
  <si>
    <t>0740100590</t>
  </si>
  <si>
    <t>0750120000</t>
  </si>
  <si>
    <t>0750200590</t>
  </si>
  <si>
    <t>0750300590</t>
  </si>
  <si>
    <t>9880000590</t>
  </si>
  <si>
    <t>0730299590</t>
  </si>
  <si>
    <t>0740221000</t>
  </si>
  <si>
    <t>0710199590</t>
  </si>
  <si>
    <t>Министр</t>
  </si>
  <si>
    <t>М. Н. Казимагамедов</t>
  </si>
  <si>
    <t>на 01 января 2019 г.</t>
  </si>
  <si>
    <t>остаток на 01.01.2019 г.</t>
  </si>
  <si>
    <t>Врио министра</t>
  </si>
  <si>
    <t>Н. А. Велиханов</t>
  </si>
  <si>
    <t>Республики Дагестан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</si>
</sst>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Border="1"/>
    <xf numFmtId="2" fontId="0" fillId="0" borderId="0" xfId="0" applyNumberFormat="1"/>
    <xf numFmtId="4" fontId="0" fillId="0" borderId="0" xfId="0" applyNumberFormat="1"/>
    <xf numFmtId="2" fontId="2" fillId="0" borderId="0" xfId="0" applyNumberFormat="1" applyFont="1" applyAlignment="1">
      <alignment horizontal="center" vertical="center"/>
    </xf>
    <xf numFmtId="4" fontId="4" fillId="0" borderId="0" xfId="0" applyNumberFormat="1" applyFont="1"/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/>
    </xf>
    <xf numFmtId="4" fontId="6" fillId="2" borderId="14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/>
    </xf>
    <xf numFmtId="4" fontId="11" fillId="2" borderId="4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4" fontId="12" fillId="2" borderId="7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/>
    <xf numFmtId="0" fontId="7" fillId="0" borderId="9" xfId="0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" fontId="12" fillId="0" borderId="2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4" fontId="7" fillId="0" borderId="23" xfId="0" applyNumberFormat="1" applyFont="1" applyBorder="1" applyAlignment="1">
      <alignment horizontal="center" vertical="center"/>
    </xf>
    <xf numFmtId="4" fontId="12" fillId="0" borderId="24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4" fontId="7" fillId="2" borderId="26" xfId="0" applyNumberFormat="1" applyFont="1" applyFill="1" applyBorder="1" applyAlignment="1">
      <alignment horizontal="center" vertical="center"/>
    </xf>
    <xf numFmtId="4" fontId="7" fillId="2" borderId="10" xfId="0" applyNumberFormat="1" applyFont="1" applyFill="1" applyBorder="1" applyAlignment="1">
      <alignment horizontal="center" vertical="center"/>
    </xf>
    <xf numFmtId="4" fontId="12" fillId="2" borderId="10" xfId="0" applyNumberFormat="1" applyFont="1" applyFill="1" applyBorder="1" applyAlignment="1">
      <alignment horizontal="center" vertical="center"/>
    </xf>
    <xf numFmtId="4" fontId="12" fillId="2" borderId="25" xfId="0" applyNumberFormat="1" applyFont="1" applyFill="1" applyBorder="1" applyAlignment="1">
      <alignment horizontal="center" vertical="center"/>
    </xf>
    <xf numFmtId="4" fontId="12" fillId="0" borderId="27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11" fillId="0" borderId="28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/>
    </xf>
    <xf numFmtId="4" fontId="11" fillId="2" borderId="19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/>
    </xf>
    <xf numFmtId="4" fontId="16" fillId="2" borderId="4" xfId="0" applyNumberFormat="1" applyFont="1" applyFill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2" fontId="7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7"/>
  <sheetViews>
    <sheetView tabSelected="1" showWhiteSpace="0" view="pageBreakPreview" topLeftCell="A43" zoomScaleNormal="100" zoomScaleSheetLayoutView="100" workbookViewId="0">
      <selection activeCell="M26" sqref="M26:M35"/>
    </sheetView>
  </sheetViews>
  <sheetFormatPr defaultColWidth="9.140625" defaultRowHeight="15" x14ac:dyDescent="0.25"/>
  <cols>
    <col min="1" max="1" width="7.28515625" customWidth="1"/>
    <col min="2" max="2" width="11.7109375" customWidth="1"/>
    <col min="3" max="3" width="7.42578125" customWidth="1"/>
    <col min="4" max="4" width="7.85546875" customWidth="1"/>
    <col min="5" max="5" width="13.28515625" customWidth="1"/>
    <col min="6" max="6" width="7.5703125" customWidth="1"/>
    <col min="7" max="7" width="5.85546875" customWidth="1"/>
    <col min="8" max="8" width="21" customWidth="1"/>
    <col min="9" max="9" width="15.85546875" customWidth="1"/>
    <col min="10" max="10" width="17.7109375" customWidth="1"/>
    <col min="11" max="11" width="13.28515625" customWidth="1"/>
    <col min="12" max="12" width="0.42578125" customWidth="1"/>
    <col min="13" max="13" width="11.28515625" bestFit="1" customWidth="1"/>
    <col min="14" max="14" width="14.140625" customWidth="1"/>
    <col min="15" max="15" width="15.7109375" bestFit="1" customWidth="1"/>
    <col min="17" max="18" width="12.42578125" bestFit="1" customWidth="1"/>
    <col min="19" max="19" width="10" style="1" bestFit="1" customWidth="1"/>
    <col min="20" max="21" width="10.85546875" style="1" bestFit="1" customWidth="1"/>
    <col min="22" max="16384" width="9.140625" style="1"/>
  </cols>
  <sheetData>
    <row r="3" spans="1:18" ht="15.75" x14ac:dyDescent="0.25">
      <c r="A3" s="16"/>
      <c r="B3" s="17" t="s">
        <v>44</v>
      </c>
      <c r="C3" s="17"/>
      <c r="D3" s="17"/>
      <c r="E3" s="17"/>
      <c r="F3" s="17"/>
      <c r="G3" s="17"/>
      <c r="H3" s="17"/>
      <c r="I3" s="18"/>
      <c r="J3" s="19"/>
      <c r="O3" s="1"/>
      <c r="P3" s="1"/>
      <c r="Q3" s="1"/>
      <c r="R3" s="1"/>
    </row>
    <row r="4" spans="1:18" ht="16.899999999999999" customHeight="1" x14ac:dyDescent="0.25">
      <c r="A4" s="16"/>
      <c r="B4" s="17" t="s">
        <v>43</v>
      </c>
      <c r="C4" s="20"/>
      <c r="D4" s="20"/>
      <c r="E4" s="20"/>
      <c r="F4" s="20"/>
      <c r="G4" s="20"/>
      <c r="H4" s="20"/>
      <c r="I4" s="18"/>
      <c r="J4" s="18"/>
      <c r="O4" s="1"/>
      <c r="P4" s="1"/>
      <c r="Q4" s="1"/>
      <c r="R4" s="1"/>
    </row>
    <row r="5" spans="1:18" ht="16.899999999999999" customHeight="1" x14ac:dyDescent="0.25">
      <c r="A5" s="16"/>
      <c r="B5" s="17"/>
      <c r="C5" s="20"/>
      <c r="D5" s="20"/>
      <c r="E5" s="129" t="s">
        <v>78</v>
      </c>
      <c r="F5" s="130"/>
      <c r="G5" s="130"/>
      <c r="H5" s="130"/>
      <c r="I5" s="18"/>
      <c r="J5" s="18"/>
      <c r="O5" s="1"/>
      <c r="P5" s="1"/>
      <c r="Q5" s="1"/>
      <c r="R5" s="1"/>
    </row>
    <row r="6" spans="1:18" ht="15.6" x14ac:dyDescent="0.3">
      <c r="A6" s="16"/>
      <c r="B6" s="17"/>
      <c r="C6" s="20"/>
      <c r="D6" s="20"/>
      <c r="E6" s="20"/>
      <c r="F6" s="20"/>
      <c r="G6" s="20"/>
      <c r="H6" s="20"/>
      <c r="I6" s="18"/>
      <c r="J6" s="18"/>
      <c r="O6" s="1"/>
      <c r="P6" s="1"/>
      <c r="Q6" s="1"/>
      <c r="R6" s="1"/>
    </row>
    <row r="7" spans="1:18" ht="15.6" x14ac:dyDescent="0.3">
      <c r="A7" s="16"/>
      <c r="B7" s="18"/>
      <c r="C7" s="18"/>
      <c r="D7" s="18"/>
      <c r="E7" s="18"/>
      <c r="F7" s="18"/>
      <c r="G7" s="18"/>
      <c r="H7" s="18"/>
      <c r="I7" s="18"/>
      <c r="J7" s="18"/>
      <c r="O7" s="1"/>
      <c r="P7" s="1"/>
      <c r="Q7" s="1"/>
      <c r="R7" s="1"/>
    </row>
    <row r="8" spans="1:18" ht="15.75" x14ac:dyDescent="0.25">
      <c r="A8" s="16"/>
      <c r="B8" s="21"/>
      <c r="C8" s="21" t="s">
        <v>42</v>
      </c>
      <c r="D8" s="21"/>
      <c r="E8" s="21"/>
      <c r="F8" s="21"/>
      <c r="G8" s="21"/>
      <c r="H8" s="21"/>
      <c r="I8" s="21"/>
      <c r="J8" s="21"/>
      <c r="O8" s="1"/>
      <c r="P8" s="1"/>
      <c r="Q8" s="1"/>
      <c r="R8" s="1"/>
    </row>
    <row r="9" spans="1:18" ht="15.75" x14ac:dyDescent="0.25">
      <c r="A9" s="16"/>
      <c r="B9" s="22" t="s">
        <v>45</v>
      </c>
      <c r="C9" s="23"/>
      <c r="D9" s="23"/>
      <c r="E9" s="23"/>
      <c r="F9" s="23"/>
      <c r="G9" s="23"/>
      <c r="H9" s="23"/>
      <c r="I9" s="23" t="s">
        <v>41</v>
      </c>
      <c r="J9" s="71">
        <v>43480</v>
      </c>
      <c r="O9" s="1"/>
      <c r="P9" s="1"/>
      <c r="Q9" s="1"/>
      <c r="R9" s="1"/>
    </row>
    <row r="10" spans="1:18" ht="15.75" x14ac:dyDescent="0.25">
      <c r="A10" s="16"/>
      <c r="B10" s="23" t="s">
        <v>40</v>
      </c>
      <c r="C10" s="23"/>
      <c r="D10" s="23"/>
      <c r="E10" s="23"/>
      <c r="F10" s="23"/>
      <c r="G10" s="23"/>
      <c r="H10" s="23"/>
      <c r="I10" s="23" t="s">
        <v>39</v>
      </c>
      <c r="J10" s="26">
        <v>25116726</v>
      </c>
      <c r="O10" s="1"/>
      <c r="P10" s="1"/>
      <c r="Q10" s="1"/>
      <c r="R10" s="1"/>
    </row>
    <row r="11" spans="1:18" ht="15.75" x14ac:dyDescent="0.25">
      <c r="A11" s="16"/>
      <c r="B11" s="23" t="s">
        <v>38</v>
      </c>
      <c r="C11" s="23"/>
      <c r="D11" s="23"/>
      <c r="E11" s="23"/>
      <c r="F11" s="23"/>
      <c r="G11" s="23"/>
      <c r="H11" s="23"/>
      <c r="I11" s="23" t="s">
        <v>37</v>
      </c>
      <c r="J11" s="26">
        <v>2300227</v>
      </c>
      <c r="O11" s="1"/>
      <c r="P11" s="1"/>
      <c r="Q11" s="1"/>
      <c r="R11" s="1"/>
    </row>
    <row r="12" spans="1:18" ht="15.75" x14ac:dyDescent="0.25">
      <c r="A12" s="16"/>
      <c r="B12" s="23"/>
      <c r="C12" s="23"/>
      <c r="D12" s="23" t="s">
        <v>74</v>
      </c>
      <c r="E12" s="23"/>
      <c r="F12" s="23"/>
      <c r="G12" s="23"/>
      <c r="H12" s="24"/>
      <c r="I12" s="24" t="s">
        <v>36</v>
      </c>
      <c r="J12" s="26">
        <v>82401370000</v>
      </c>
      <c r="O12" s="1"/>
      <c r="P12" s="1"/>
      <c r="Q12" s="1"/>
      <c r="R12" s="1"/>
    </row>
    <row r="13" spans="1:18" ht="15.75" x14ac:dyDescent="0.25">
      <c r="A13" s="16"/>
      <c r="B13" s="23"/>
      <c r="C13" s="23"/>
      <c r="D13" s="23"/>
      <c r="E13" s="23"/>
      <c r="F13" s="23"/>
      <c r="G13" s="23"/>
      <c r="H13" s="24"/>
      <c r="I13" s="24" t="s">
        <v>35</v>
      </c>
      <c r="J13" s="26"/>
      <c r="O13" s="1"/>
      <c r="P13" s="1"/>
      <c r="Q13" s="1"/>
      <c r="R13" s="1"/>
    </row>
    <row r="14" spans="1:18" ht="15.75" x14ac:dyDescent="0.25">
      <c r="A14" s="16"/>
      <c r="B14" s="24" t="s">
        <v>34</v>
      </c>
      <c r="C14" s="23"/>
      <c r="D14" s="23"/>
      <c r="E14" s="23"/>
      <c r="F14" s="23"/>
      <c r="G14" s="23"/>
      <c r="H14" s="24"/>
      <c r="I14" s="24" t="s">
        <v>33</v>
      </c>
      <c r="J14" s="26"/>
      <c r="O14" s="1"/>
      <c r="P14" s="1"/>
      <c r="Q14" s="1"/>
      <c r="R14" s="1"/>
    </row>
    <row r="15" spans="1:18" ht="15.75" x14ac:dyDescent="0.25">
      <c r="A15" s="16"/>
      <c r="B15" s="24" t="s">
        <v>32</v>
      </c>
      <c r="C15" s="23"/>
      <c r="D15" s="23"/>
      <c r="E15" s="23"/>
      <c r="F15" s="23"/>
      <c r="G15" s="23"/>
      <c r="H15" s="25"/>
      <c r="I15" s="23"/>
      <c r="J15" s="23"/>
      <c r="O15" s="1"/>
      <c r="P15" s="1"/>
      <c r="Q15" s="1"/>
      <c r="R15" s="1"/>
    </row>
    <row r="16" spans="1:18" ht="15.75" x14ac:dyDescent="0.25">
      <c r="A16" s="16"/>
      <c r="B16" s="21" t="s">
        <v>31</v>
      </c>
      <c r="C16" s="21"/>
      <c r="D16" s="21"/>
      <c r="E16" s="21"/>
      <c r="F16" s="21"/>
      <c r="G16" s="21"/>
      <c r="H16" s="21"/>
      <c r="I16" s="21"/>
      <c r="J16" s="21"/>
      <c r="O16" s="1"/>
      <c r="P16" s="1"/>
      <c r="Q16" s="1"/>
      <c r="R16" s="1"/>
    </row>
    <row r="17" spans="1:18" ht="15.6" x14ac:dyDescent="0.3">
      <c r="A17" s="16"/>
      <c r="B17" s="21"/>
      <c r="C17" s="21"/>
      <c r="D17" s="21"/>
      <c r="E17" s="21"/>
      <c r="F17" s="21"/>
      <c r="G17" s="21"/>
      <c r="H17" s="21"/>
      <c r="I17" s="21"/>
      <c r="J17" s="21"/>
      <c r="O17" s="1"/>
      <c r="P17" s="1"/>
      <c r="Q17" s="1"/>
      <c r="R17" s="1"/>
    </row>
    <row r="18" spans="1:18" ht="15.6" x14ac:dyDescent="0.3">
      <c r="A18" s="16"/>
      <c r="B18" s="21"/>
      <c r="C18" s="21"/>
      <c r="D18" s="21"/>
      <c r="E18" s="21"/>
      <c r="F18" s="21"/>
      <c r="G18" s="21"/>
      <c r="H18" s="21"/>
      <c r="I18" s="21"/>
      <c r="J18" s="21"/>
      <c r="O18" s="1"/>
      <c r="P18" s="1"/>
      <c r="Q18" s="1"/>
      <c r="R18" s="1"/>
    </row>
    <row r="19" spans="1:18" ht="15.6" customHeight="1" x14ac:dyDescent="0.25">
      <c r="A19" s="16"/>
      <c r="B19" s="131" t="s">
        <v>30</v>
      </c>
      <c r="C19" s="115" t="s">
        <v>29</v>
      </c>
      <c r="D19" s="133"/>
      <c r="E19" s="133"/>
      <c r="F19" s="133"/>
      <c r="G19" s="133"/>
      <c r="H19" s="131" t="s">
        <v>28</v>
      </c>
      <c r="I19" s="134" t="s">
        <v>27</v>
      </c>
      <c r="J19" s="108" t="s">
        <v>26</v>
      </c>
      <c r="O19" s="1"/>
      <c r="P19" s="1"/>
      <c r="Q19" s="1"/>
      <c r="R19" s="1"/>
    </row>
    <row r="20" spans="1:18" ht="15.75" x14ac:dyDescent="0.25">
      <c r="A20" s="16"/>
      <c r="B20" s="132"/>
      <c r="C20" s="26" t="s">
        <v>25</v>
      </c>
      <c r="D20" s="26" t="s">
        <v>25</v>
      </c>
      <c r="E20" s="26" t="s">
        <v>25</v>
      </c>
      <c r="F20" s="26" t="s">
        <v>25</v>
      </c>
      <c r="G20" s="106"/>
      <c r="H20" s="132"/>
      <c r="I20" s="135"/>
      <c r="J20" s="136" t="s">
        <v>24</v>
      </c>
      <c r="K20" s="2"/>
      <c r="M20" s="2"/>
      <c r="O20" s="1"/>
      <c r="P20" s="1"/>
      <c r="Q20" s="1"/>
      <c r="R20" s="1"/>
    </row>
    <row r="21" spans="1:18" ht="71.45" customHeight="1" x14ac:dyDescent="0.25">
      <c r="A21" s="16"/>
      <c r="B21" s="132"/>
      <c r="C21" s="27" t="s">
        <v>23</v>
      </c>
      <c r="D21" s="27" t="s">
        <v>22</v>
      </c>
      <c r="E21" s="27" t="s">
        <v>21</v>
      </c>
      <c r="F21" s="27" t="s">
        <v>20</v>
      </c>
      <c r="G21" s="70" t="s">
        <v>19</v>
      </c>
      <c r="H21" s="132"/>
      <c r="I21" s="135"/>
      <c r="J21" s="137"/>
      <c r="K21" s="2"/>
      <c r="N21" s="8"/>
      <c r="O21" s="1"/>
      <c r="P21" s="1"/>
      <c r="Q21" s="1"/>
      <c r="R21" s="1"/>
    </row>
    <row r="22" spans="1:18" ht="15.6" x14ac:dyDescent="0.3">
      <c r="A22" s="16"/>
      <c r="B22" s="28">
        <v>1</v>
      </c>
      <c r="C22" s="29" t="s">
        <v>18</v>
      </c>
      <c r="D22" s="30" t="s">
        <v>17</v>
      </c>
      <c r="E22" s="29" t="s">
        <v>16</v>
      </c>
      <c r="F22" s="30" t="s">
        <v>15</v>
      </c>
      <c r="G22" s="30" t="s">
        <v>14</v>
      </c>
      <c r="H22" s="29">
        <v>7</v>
      </c>
      <c r="I22" s="30">
        <v>8</v>
      </c>
      <c r="J22" s="30">
        <v>9</v>
      </c>
    </row>
    <row r="23" spans="1:18" ht="18" customHeight="1" x14ac:dyDescent="0.3">
      <c r="A23" s="16"/>
      <c r="B23" s="26"/>
      <c r="C23" s="29" t="s">
        <v>11</v>
      </c>
      <c r="D23" s="30" t="s">
        <v>5</v>
      </c>
      <c r="E23" s="29" t="s">
        <v>61</v>
      </c>
      <c r="F23" s="30" t="s">
        <v>53</v>
      </c>
      <c r="G23" s="30"/>
      <c r="H23" s="32">
        <v>10000000</v>
      </c>
      <c r="I23" s="33">
        <v>10000000</v>
      </c>
      <c r="J23" s="33">
        <v>9995636</v>
      </c>
      <c r="K23" s="10"/>
      <c r="L23" s="2"/>
      <c r="M23" s="2"/>
      <c r="N23" s="2"/>
      <c r="R23" s="2"/>
    </row>
    <row r="24" spans="1:18" ht="18" customHeight="1" x14ac:dyDescent="0.3">
      <c r="A24" s="16"/>
      <c r="B24" s="26"/>
      <c r="C24" s="29" t="s">
        <v>11</v>
      </c>
      <c r="D24" s="30" t="s">
        <v>5</v>
      </c>
      <c r="E24" s="29" t="s">
        <v>62</v>
      </c>
      <c r="F24" s="30" t="s">
        <v>53</v>
      </c>
      <c r="G24" s="30"/>
      <c r="H24" s="32">
        <v>22925094</v>
      </c>
      <c r="I24" s="33">
        <v>22925094</v>
      </c>
      <c r="J24" s="33">
        <v>22925094</v>
      </c>
      <c r="K24" s="10"/>
      <c r="L24" s="2"/>
      <c r="M24" s="2"/>
      <c r="N24" s="2"/>
      <c r="R24" s="2"/>
    </row>
    <row r="25" spans="1:18" ht="18" customHeight="1" x14ac:dyDescent="0.3">
      <c r="A25" s="16"/>
      <c r="B25" s="26"/>
      <c r="C25" s="29" t="s">
        <v>11</v>
      </c>
      <c r="D25" s="30" t="s">
        <v>5</v>
      </c>
      <c r="E25" s="29" t="s">
        <v>62</v>
      </c>
      <c r="F25" s="30" t="s">
        <v>7</v>
      </c>
      <c r="G25" s="30"/>
      <c r="H25" s="32">
        <v>74906</v>
      </c>
      <c r="I25" s="33">
        <v>74906</v>
      </c>
      <c r="J25" s="33">
        <v>74906</v>
      </c>
      <c r="K25" s="10"/>
      <c r="L25" s="2"/>
      <c r="M25" s="2"/>
      <c r="N25" s="2"/>
      <c r="R25" s="2"/>
    </row>
    <row r="26" spans="1:18" ht="18" customHeight="1" x14ac:dyDescent="0.3">
      <c r="A26" s="16"/>
      <c r="B26" s="26"/>
      <c r="C26" s="29"/>
      <c r="D26" s="30"/>
      <c r="E26" s="29"/>
      <c r="F26" s="30"/>
      <c r="G26" s="30"/>
      <c r="H26" s="34">
        <f>H23+H24+H25</f>
        <v>33000000</v>
      </c>
      <c r="I26" s="35">
        <f>I23+I24+I25</f>
        <v>33000000</v>
      </c>
      <c r="J26" s="35">
        <f>J23+J24+J25</f>
        <v>32995636</v>
      </c>
      <c r="K26" s="10"/>
      <c r="L26" s="2"/>
      <c r="M26" s="2"/>
      <c r="N26" s="2"/>
      <c r="R26" s="2"/>
    </row>
    <row r="27" spans="1:18" ht="18" customHeight="1" x14ac:dyDescent="0.25">
      <c r="A27" s="16"/>
      <c r="B27" s="28" t="s">
        <v>51</v>
      </c>
      <c r="C27" s="29" t="s">
        <v>11</v>
      </c>
      <c r="D27" s="30" t="s">
        <v>5</v>
      </c>
      <c r="E27" s="29" t="s">
        <v>65</v>
      </c>
      <c r="F27" s="30" t="s">
        <v>13</v>
      </c>
      <c r="G27" s="30"/>
      <c r="H27" s="32">
        <v>14458340</v>
      </c>
      <c r="I27" s="33">
        <v>14458340</v>
      </c>
      <c r="J27" s="49">
        <v>14458340</v>
      </c>
      <c r="K27" s="10"/>
      <c r="M27" s="10"/>
      <c r="N27" s="2"/>
    </row>
    <row r="28" spans="1:18" ht="18" customHeight="1" x14ac:dyDescent="0.3">
      <c r="A28" s="16"/>
      <c r="B28" s="28"/>
      <c r="C28" s="29" t="s">
        <v>11</v>
      </c>
      <c r="D28" s="30" t="s">
        <v>5</v>
      </c>
      <c r="E28" s="29" t="s">
        <v>65</v>
      </c>
      <c r="F28" s="30" t="s">
        <v>12</v>
      </c>
      <c r="G28" s="30"/>
      <c r="H28" s="32">
        <v>350000</v>
      </c>
      <c r="I28" s="33">
        <v>350000</v>
      </c>
      <c r="J28" s="49">
        <v>344786.92</v>
      </c>
      <c r="K28" s="10"/>
      <c r="M28" s="10"/>
    </row>
    <row r="29" spans="1:18" ht="18" customHeight="1" x14ac:dyDescent="0.3">
      <c r="A29" s="16"/>
      <c r="B29" s="28"/>
      <c r="C29" s="29" t="s">
        <v>11</v>
      </c>
      <c r="D29" s="30" t="s">
        <v>5</v>
      </c>
      <c r="E29" s="29" t="s">
        <v>65</v>
      </c>
      <c r="F29" s="30" t="s">
        <v>47</v>
      </c>
      <c r="G29" s="30"/>
      <c r="H29" s="32">
        <v>4447550</v>
      </c>
      <c r="I29" s="33">
        <v>4447550</v>
      </c>
      <c r="J29" s="49">
        <v>4447550</v>
      </c>
      <c r="K29" s="10"/>
      <c r="M29" s="10"/>
      <c r="O29" s="7"/>
    </row>
    <row r="30" spans="1:18" ht="18" customHeight="1" x14ac:dyDescent="0.3">
      <c r="A30" s="16"/>
      <c r="B30" s="28"/>
      <c r="C30" s="29" t="s">
        <v>11</v>
      </c>
      <c r="D30" s="30" t="s">
        <v>5</v>
      </c>
      <c r="E30" s="29" t="s">
        <v>65</v>
      </c>
      <c r="F30" s="30" t="s">
        <v>53</v>
      </c>
      <c r="G30" s="30"/>
      <c r="H30" s="32">
        <v>736000</v>
      </c>
      <c r="I30" s="33">
        <v>736000</v>
      </c>
      <c r="J30" s="49">
        <v>616625</v>
      </c>
      <c r="K30" s="10"/>
      <c r="M30" s="10"/>
      <c r="O30" s="7"/>
    </row>
    <row r="31" spans="1:18" ht="18" customHeight="1" x14ac:dyDescent="0.3">
      <c r="A31" s="16"/>
      <c r="B31" s="28"/>
      <c r="C31" s="29" t="s">
        <v>11</v>
      </c>
      <c r="D31" s="30" t="s">
        <v>5</v>
      </c>
      <c r="E31" s="29" t="s">
        <v>65</v>
      </c>
      <c r="F31" s="30" t="s">
        <v>7</v>
      </c>
      <c r="G31" s="30"/>
      <c r="H31" s="32">
        <v>659392.73</v>
      </c>
      <c r="I31" s="33">
        <v>659392.73</v>
      </c>
      <c r="J31" s="49">
        <v>638913.01</v>
      </c>
      <c r="K31" s="10"/>
      <c r="M31" s="10"/>
    </row>
    <row r="32" spans="1:18" ht="18" customHeight="1" x14ac:dyDescent="0.3">
      <c r="A32" s="16"/>
      <c r="B32" s="28"/>
      <c r="C32" s="29" t="s">
        <v>11</v>
      </c>
      <c r="D32" s="30" t="s">
        <v>5</v>
      </c>
      <c r="E32" s="29" t="s">
        <v>65</v>
      </c>
      <c r="F32" s="30" t="s">
        <v>6</v>
      </c>
      <c r="G32" s="30"/>
      <c r="H32" s="32">
        <v>47736.88</v>
      </c>
      <c r="I32" s="33">
        <v>47736.88</v>
      </c>
      <c r="J32" s="49">
        <v>47736.88</v>
      </c>
      <c r="K32" s="10"/>
      <c r="M32" s="10"/>
    </row>
    <row r="33" spans="1:21" ht="18" customHeight="1" x14ac:dyDescent="0.3">
      <c r="A33" s="16"/>
      <c r="B33" s="36"/>
      <c r="C33" s="29" t="s">
        <v>11</v>
      </c>
      <c r="D33" s="30" t="s">
        <v>5</v>
      </c>
      <c r="E33" s="29" t="s">
        <v>65</v>
      </c>
      <c r="F33" s="30" t="s">
        <v>4</v>
      </c>
      <c r="G33" s="30"/>
      <c r="H33" s="33">
        <v>0</v>
      </c>
      <c r="I33" s="33">
        <v>0</v>
      </c>
      <c r="J33" s="49">
        <v>0</v>
      </c>
      <c r="K33" s="10"/>
      <c r="M33" s="10"/>
    </row>
    <row r="34" spans="1:21" ht="18" customHeight="1" x14ac:dyDescent="0.3">
      <c r="A34" s="16"/>
      <c r="B34" s="36"/>
      <c r="C34" s="37" t="s">
        <v>11</v>
      </c>
      <c r="D34" s="38" t="s">
        <v>5</v>
      </c>
      <c r="E34" s="29" t="s">
        <v>65</v>
      </c>
      <c r="F34" s="38" t="s">
        <v>50</v>
      </c>
      <c r="G34" s="38"/>
      <c r="H34" s="39">
        <v>2263.12</v>
      </c>
      <c r="I34" s="40">
        <v>2263.12</v>
      </c>
      <c r="J34" s="49">
        <v>2208.0500000000002</v>
      </c>
      <c r="K34" s="10"/>
      <c r="M34" s="10"/>
    </row>
    <row r="35" spans="1:21" ht="24.6" customHeight="1" thickBot="1" x14ac:dyDescent="0.3">
      <c r="A35" s="16"/>
      <c r="B35" s="36" t="s">
        <v>52</v>
      </c>
      <c r="C35" s="77"/>
      <c r="D35" s="77"/>
      <c r="E35" s="77"/>
      <c r="F35" s="77"/>
      <c r="G35" s="77"/>
      <c r="H35" s="86">
        <f>H27+H28+H29+H30+H31+H32+H33+H34</f>
        <v>20701282.73</v>
      </c>
      <c r="I35" s="87">
        <f>I27+I28+I29+I30+I31+I32+I33+I34</f>
        <v>20701282.73</v>
      </c>
      <c r="J35" s="88">
        <f>J27+J28+J29+J30+J31+J32+J33+J34</f>
        <v>20556159.860000003</v>
      </c>
      <c r="K35" s="10"/>
      <c r="N35" s="10"/>
    </row>
    <row r="36" spans="1:21" ht="25.15" customHeight="1" thickBot="1" x14ac:dyDescent="0.3">
      <c r="A36" s="16"/>
      <c r="B36" s="50" t="s">
        <v>3</v>
      </c>
      <c r="C36" s="51"/>
      <c r="D36" s="52"/>
      <c r="E36" s="51"/>
      <c r="F36" s="52"/>
      <c r="G36" s="52"/>
      <c r="H36" s="53">
        <f>H26+H35</f>
        <v>53701282.730000004</v>
      </c>
      <c r="I36" s="56">
        <f>I26+I35</f>
        <v>53701282.730000004</v>
      </c>
      <c r="J36" s="89">
        <f>J26+J35</f>
        <v>53551795.859999999</v>
      </c>
      <c r="K36" s="10"/>
      <c r="N36" s="10"/>
    </row>
    <row r="37" spans="1:21" ht="18" customHeight="1" x14ac:dyDescent="0.3">
      <c r="A37" s="16"/>
      <c r="B37" s="44"/>
      <c r="C37" s="45" t="s">
        <v>11</v>
      </c>
      <c r="D37" s="46" t="s">
        <v>5</v>
      </c>
      <c r="E37" s="45" t="s">
        <v>66</v>
      </c>
      <c r="F37" s="46" t="s">
        <v>8</v>
      </c>
      <c r="G37" s="46"/>
      <c r="H37" s="47">
        <v>131540500</v>
      </c>
      <c r="I37" s="48">
        <v>131540500</v>
      </c>
      <c r="J37" s="48">
        <v>131487034.64</v>
      </c>
      <c r="K37" s="10"/>
      <c r="M37" s="9"/>
      <c r="N37" s="12"/>
      <c r="O37" s="12"/>
      <c r="P37" s="12"/>
      <c r="Q37" s="12"/>
      <c r="R37" s="12"/>
      <c r="S37" s="11"/>
      <c r="T37" s="14"/>
      <c r="U37" s="14"/>
    </row>
    <row r="38" spans="1:21" ht="18" customHeight="1" x14ac:dyDescent="0.3">
      <c r="A38" s="16"/>
      <c r="B38" s="28"/>
      <c r="C38" s="29" t="s">
        <v>11</v>
      </c>
      <c r="D38" s="30" t="s">
        <v>5</v>
      </c>
      <c r="E38" s="45" t="s">
        <v>66</v>
      </c>
      <c r="F38" s="30" t="s">
        <v>10</v>
      </c>
      <c r="G38" s="30"/>
      <c r="H38" s="32">
        <v>6222844.96</v>
      </c>
      <c r="I38" s="49">
        <v>6222844.96</v>
      </c>
      <c r="J38" s="49">
        <v>6216824.7199999997</v>
      </c>
      <c r="K38" s="10"/>
      <c r="M38" s="9"/>
      <c r="N38" s="12"/>
      <c r="O38" s="12"/>
      <c r="P38" s="12"/>
      <c r="Q38" s="12"/>
      <c r="R38" s="12"/>
      <c r="S38" s="11"/>
      <c r="T38" s="14"/>
      <c r="U38" s="14"/>
    </row>
    <row r="39" spans="1:21" ht="18" customHeight="1" x14ac:dyDescent="0.3">
      <c r="A39" s="16"/>
      <c r="B39" s="28"/>
      <c r="C39" s="29" t="s">
        <v>11</v>
      </c>
      <c r="D39" s="30" t="s">
        <v>5</v>
      </c>
      <c r="E39" s="45" t="s">
        <v>66</v>
      </c>
      <c r="F39" s="30" t="s">
        <v>48</v>
      </c>
      <c r="G39" s="30"/>
      <c r="H39" s="32">
        <v>39774955.039999999</v>
      </c>
      <c r="I39" s="49">
        <v>39774955.039999999</v>
      </c>
      <c r="J39" s="49">
        <v>39774955.039999999</v>
      </c>
      <c r="K39" s="10"/>
      <c r="M39" s="9"/>
      <c r="N39" s="12"/>
      <c r="O39" s="12"/>
      <c r="P39" s="12"/>
      <c r="Q39" s="12"/>
      <c r="R39" s="12"/>
      <c r="T39" s="11"/>
      <c r="U39" s="11"/>
    </row>
    <row r="40" spans="1:21" ht="18" customHeight="1" x14ac:dyDescent="0.3">
      <c r="A40" s="16"/>
      <c r="B40" s="28"/>
      <c r="C40" s="29" t="s">
        <v>11</v>
      </c>
      <c r="D40" s="30" t="s">
        <v>5</v>
      </c>
      <c r="E40" s="45" t="s">
        <v>66</v>
      </c>
      <c r="F40" s="30" t="s">
        <v>53</v>
      </c>
      <c r="G40" s="30"/>
      <c r="H40" s="32">
        <v>4236438.68</v>
      </c>
      <c r="I40" s="49">
        <v>4236438.68</v>
      </c>
      <c r="J40" s="49">
        <v>4185787.3</v>
      </c>
      <c r="K40" s="10"/>
      <c r="M40" s="9"/>
      <c r="N40" s="12"/>
      <c r="O40" s="12"/>
      <c r="P40" s="12"/>
      <c r="Q40" s="12"/>
      <c r="R40" s="12"/>
      <c r="T40" s="11"/>
      <c r="U40" s="11"/>
    </row>
    <row r="41" spans="1:21" ht="18" customHeight="1" x14ac:dyDescent="0.3">
      <c r="A41" s="16"/>
      <c r="B41" s="28"/>
      <c r="C41" s="29" t="s">
        <v>11</v>
      </c>
      <c r="D41" s="30" t="s">
        <v>5</v>
      </c>
      <c r="E41" s="45" t="s">
        <v>66</v>
      </c>
      <c r="F41" s="30" t="s">
        <v>55</v>
      </c>
      <c r="G41" s="30"/>
      <c r="H41" s="32">
        <v>6000000</v>
      </c>
      <c r="I41" s="49">
        <v>6000000</v>
      </c>
      <c r="J41" s="49">
        <v>5998377</v>
      </c>
      <c r="K41" s="10"/>
      <c r="M41" s="9"/>
      <c r="N41" s="12"/>
      <c r="O41" s="12"/>
      <c r="P41" s="12"/>
      <c r="Q41" s="12"/>
      <c r="R41" s="12"/>
      <c r="T41" s="11"/>
      <c r="U41" s="11"/>
    </row>
    <row r="42" spans="1:21" ht="18" customHeight="1" x14ac:dyDescent="0.3">
      <c r="A42" s="16"/>
      <c r="B42" s="28"/>
      <c r="C42" s="29" t="s">
        <v>11</v>
      </c>
      <c r="D42" s="30" t="s">
        <v>5</v>
      </c>
      <c r="E42" s="45" t="s">
        <v>66</v>
      </c>
      <c r="F42" s="30" t="s">
        <v>7</v>
      </c>
      <c r="G42" s="30"/>
      <c r="H42" s="32">
        <v>44368472.32</v>
      </c>
      <c r="I42" s="49">
        <v>44368472.32</v>
      </c>
      <c r="J42" s="49">
        <v>44015756.880000003</v>
      </c>
      <c r="K42" s="10"/>
      <c r="M42" s="9"/>
      <c r="N42" s="12"/>
      <c r="O42" s="12"/>
      <c r="P42" s="10"/>
      <c r="Q42" s="10"/>
      <c r="R42" s="10"/>
      <c r="T42" s="11"/>
      <c r="U42" s="11"/>
    </row>
    <row r="43" spans="1:21" ht="18" customHeight="1" x14ac:dyDescent="0.3">
      <c r="A43" s="16"/>
      <c r="B43" s="28"/>
      <c r="C43" s="29" t="s">
        <v>11</v>
      </c>
      <c r="D43" s="30" t="s">
        <v>5</v>
      </c>
      <c r="E43" s="45" t="s">
        <v>66</v>
      </c>
      <c r="F43" s="30" t="s">
        <v>6</v>
      </c>
      <c r="G43" s="30"/>
      <c r="H43" s="32">
        <v>396503.58</v>
      </c>
      <c r="I43" s="49">
        <v>396503.58</v>
      </c>
      <c r="J43" s="49">
        <v>14500</v>
      </c>
      <c r="K43" s="10"/>
      <c r="M43" s="9"/>
      <c r="N43" s="12"/>
      <c r="O43" s="12"/>
      <c r="P43" s="12"/>
      <c r="Q43" s="12"/>
      <c r="R43" s="12"/>
      <c r="S43" s="13"/>
      <c r="T43" s="14"/>
      <c r="U43" s="14"/>
    </row>
    <row r="44" spans="1:21" ht="18" customHeight="1" x14ac:dyDescent="0.3">
      <c r="A44" s="16"/>
      <c r="B44" s="28"/>
      <c r="C44" s="29" t="s">
        <v>11</v>
      </c>
      <c r="D44" s="30" t="s">
        <v>5</v>
      </c>
      <c r="E44" s="45" t="s">
        <v>66</v>
      </c>
      <c r="F44" s="30" t="s">
        <v>4</v>
      </c>
      <c r="G44" s="30"/>
      <c r="H44" s="32">
        <v>85496.42</v>
      </c>
      <c r="I44" s="49">
        <v>85496.42</v>
      </c>
      <c r="J44" s="49">
        <v>30991.42</v>
      </c>
      <c r="K44" s="10"/>
      <c r="M44" s="9"/>
      <c r="N44" s="12"/>
      <c r="O44" s="12"/>
      <c r="P44" s="12"/>
      <c r="Q44" s="12"/>
      <c r="R44" s="12"/>
      <c r="S44" s="13"/>
      <c r="T44" s="14"/>
      <c r="U44" s="14"/>
    </row>
    <row r="45" spans="1:21" ht="18" customHeight="1" x14ac:dyDescent="0.3">
      <c r="A45" s="16"/>
      <c r="B45" s="28"/>
      <c r="C45" s="111" t="s">
        <v>11</v>
      </c>
      <c r="D45" s="112" t="s">
        <v>5</v>
      </c>
      <c r="E45" s="113" t="s">
        <v>66</v>
      </c>
      <c r="F45" s="112" t="s">
        <v>50</v>
      </c>
      <c r="G45" s="112"/>
      <c r="H45" s="114">
        <v>210000</v>
      </c>
      <c r="I45" s="49">
        <v>210000</v>
      </c>
      <c r="J45" s="49">
        <v>10740.46</v>
      </c>
      <c r="K45" s="10"/>
      <c r="M45" s="9"/>
      <c r="N45" s="12"/>
      <c r="O45" s="12"/>
      <c r="P45" s="12"/>
      <c r="Q45" s="12"/>
      <c r="R45" s="12"/>
      <c r="S45" s="13"/>
      <c r="T45" s="14"/>
      <c r="U45" s="14"/>
    </row>
    <row r="46" spans="1:21" ht="18" customHeight="1" x14ac:dyDescent="0.3">
      <c r="A46" s="16"/>
      <c r="B46" s="28"/>
      <c r="C46" s="29" t="s">
        <v>11</v>
      </c>
      <c r="D46" s="30" t="s">
        <v>5</v>
      </c>
      <c r="E46" s="45" t="s">
        <v>67</v>
      </c>
      <c r="F46" s="30" t="s">
        <v>53</v>
      </c>
      <c r="G46" s="30"/>
      <c r="H46" s="32">
        <v>267700</v>
      </c>
      <c r="I46" s="49">
        <v>267700</v>
      </c>
      <c r="J46" s="49">
        <v>267700</v>
      </c>
      <c r="K46" s="10"/>
      <c r="M46" s="9"/>
      <c r="N46" s="12"/>
      <c r="O46" s="12"/>
      <c r="P46" s="12"/>
      <c r="Q46" s="12"/>
      <c r="R46" s="12"/>
      <c r="S46" s="13"/>
      <c r="T46" s="14"/>
      <c r="U46" s="14"/>
    </row>
    <row r="47" spans="1:21" ht="18" customHeight="1" x14ac:dyDescent="0.3">
      <c r="A47" s="16"/>
      <c r="B47" s="28"/>
      <c r="C47" s="29" t="s">
        <v>11</v>
      </c>
      <c r="D47" s="30" t="s">
        <v>5</v>
      </c>
      <c r="E47" s="45" t="s">
        <v>67</v>
      </c>
      <c r="F47" s="30" t="s">
        <v>7</v>
      </c>
      <c r="G47" s="30"/>
      <c r="H47" s="32">
        <v>4285300</v>
      </c>
      <c r="I47" s="49">
        <v>4285300</v>
      </c>
      <c r="J47" s="49">
        <v>4091460.17</v>
      </c>
      <c r="K47" s="10"/>
      <c r="M47" s="9"/>
      <c r="N47" s="12"/>
      <c r="O47" s="12"/>
      <c r="P47" s="12"/>
      <c r="Q47" s="12"/>
      <c r="R47" s="12"/>
      <c r="S47" s="14"/>
      <c r="T47" s="14"/>
      <c r="U47" s="14"/>
    </row>
    <row r="48" spans="1:21" ht="18" customHeight="1" x14ac:dyDescent="0.3">
      <c r="A48" s="16"/>
      <c r="B48" s="28"/>
      <c r="C48" s="30" t="s">
        <v>11</v>
      </c>
      <c r="D48" s="30" t="s">
        <v>5</v>
      </c>
      <c r="E48" s="30" t="s">
        <v>68</v>
      </c>
      <c r="F48" s="38" t="s">
        <v>55</v>
      </c>
      <c r="G48" s="30"/>
      <c r="H48" s="33">
        <v>58268879</v>
      </c>
      <c r="I48" s="49">
        <v>58268879</v>
      </c>
      <c r="J48" s="49">
        <v>58268879</v>
      </c>
      <c r="K48" s="10"/>
      <c r="M48" s="9"/>
      <c r="N48" s="12"/>
      <c r="O48" s="12"/>
      <c r="P48" s="12"/>
      <c r="Q48" s="12"/>
      <c r="R48" s="12"/>
      <c r="S48" s="14"/>
      <c r="T48" s="14"/>
      <c r="U48" s="14"/>
    </row>
    <row r="49" spans="1:21" ht="18" customHeight="1" thickBot="1" x14ac:dyDescent="0.35">
      <c r="A49" s="16"/>
      <c r="B49" s="96"/>
      <c r="C49" s="77" t="s">
        <v>11</v>
      </c>
      <c r="D49" s="77" t="s">
        <v>5</v>
      </c>
      <c r="E49" s="77" t="s">
        <v>68</v>
      </c>
      <c r="F49" s="109" t="s">
        <v>7</v>
      </c>
      <c r="G49" s="38"/>
      <c r="H49" s="39">
        <v>13731121</v>
      </c>
      <c r="I49" s="72">
        <v>13731121</v>
      </c>
      <c r="J49" s="72">
        <v>13731121</v>
      </c>
      <c r="K49" s="10"/>
      <c r="M49" s="9"/>
      <c r="N49" s="12"/>
      <c r="O49" s="12"/>
      <c r="P49" s="12"/>
      <c r="Q49" s="12"/>
      <c r="R49" s="12"/>
      <c r="S49" s="14"/>
      <c r="T49" s="14"/>
      <c r="U49" s="14"/>
    </row>
    <row r="50" spans="1:21" ht="28.15" customHeight="1" thickBot="1" x14ac:dyDescent="0.3">
      <c r="A50" s="16"/>
      <c r="B50" s="97" t="s">
        <v>3</v>
      </c>
      <c r="C50" s="99"/>
      <c r="D50" s="52"/>
      <c r="E50" s="100"/>
      <c r="F50" s="98"/>
      <c r="G50" s="52"/>
      <c r="H50" s="53">
        <f>H37+H38+H39+H40+H41+H42+H43+H44+H45+H46+H47+H48+H49</f>
        <v>309388211</v>
      </c>
      <c r="I50" s="54">
        <f>I37+I38+I39+I40+I41+I42+I43+I44+I45+I46+I47+I48+I49</f>
        <v>309388211</v>
      </c>
      <c r="J50" s="54">
        <f>J37+J38+J39+J40+J41+J42+J43+J44+J45+J46+J47+J48+J49</f>
        <v>308094127.63</v>
      </c>
      <c r="K50" s="10"/>
      <c r="N50" s="10"/>
    </row>
    <row r="51" spans="1:21" ht="18" customHeight="1" x14ac:dyDescent="0.3">
      <c r="A51" s="16"/>
      <c r="B51" s="44"/>
      <c r="C51" s="45" t="s">
        <v>9</v>
      </c>
      <c r="D51" s="46" t="s">
        <v>5</v>
      </c>
      <c r="E51" s="45" t="s">
        <v>66</v>
      </c>
      <c r="F51" s="46" t="s">
        <v>8</v>
      </c>
      <c r="G51" s="46"/>
      <c r="H51" s="47">
        <v>144537110</v>
      </c>
      <c r="I51" s="48">
        <v>144537110</v>
      </c>
      <c r="J51" s="105">
        <v>144537100</v>
      </c>
      <c r="K51" s="10"/>
      <c r="N51" s="10"/>
      <c r="O51" s="10"/>
    </row>
    <row r="52" spans="1:21" ht="18" customHeight="1" x14ac:dyDescent="0.3">
      <c r="A52" s="16"/>
      <c r="B52" s="44"/>
      <c r="C52" s="45" t="s">
        <v>9</v>
      </c>
      <c r="D52" s="46" t="s">
        <v>5</v>
      </c>
      <c r="E52" s="45" t="s">
        <v>66</v>
      </c>
      <c r="F52" s="46" t="s">
        <v>10</v>
      </c>
      <c r="G52" s="46"/>
      <c r="H52" s="47">
        <v>525000</v>
      </c>
      <c r="I52" s="48">
        <v>525000</v>
      </c>
      <c r="J52" s="49">
        <v>470574</v>
      </c>
      <c r="K52" s="10"/>
      <c r="O52" s="10"/>
    </row>
    <row r="53" spans="1:21" ht="18" customHeight="1" x14ac:dyDescent="0.3">
      <c r="A53" s="16"/>
      <c r="B53" s="28"/>
      <c r="C53" s="29" t="s">
        <v>9</v>
      </c>
      <c r="D53" s="30" t="s">
        <v>5</v>
      </c>
      <c r="E53" s="45" t="s">
        <v>66</v>
      </c>
      <c r="F53" s="30" t="s">
        <v>48</v>
      </c>
      <c r="G53" s="30"/>
      <c r="H53" s="32">
        <v>40841190</v>
      </c>
      <c r="I53" s="49">
        <v>40841190</v>
      </c>
      <c r="J53" s="49">
        <v>40841190</v>
      </c>
      <c r="K53" s="10"/>
      <c r="N53" s="10"/>
      <c r="O53" s="10"/>
      <c r="Q53" s="10"/>
      <c r="R53" s="10"/>
    </row>
    <row r="54" spans="1:21" ht="18" customHeight="1" x14ac:dyDescent="0.3">
      <c r="A54" s="16"/>
      <c r="B54" s="28"/>
      <c r="C54" s="29" t="s">
        <v>9</v>
      </c>
      <c r="D54" s="30" t="s">
        <v>5</v>
      </c>
      <c r="E54" s="45" t="s">
        <v>66</v>
      </c>
      <c r="F54" s="30" t="s">
        <v>53</v>
      </c>
      <c r="G54" s="30"/>
      <c r="H54" s="32">
        <v>3829215.98</v>
      </c>
      <c r="I54" s="49">
        <v>3829215.98</v>
      </c>
      <c r="J54" s="49">
        <v>3829215.98</v>
      </c>
      <c r="K54" s="10"/>
      <c r="N54" s="10"/>
      <c r="O54" s="10"/>
      <c r="Q54" s="10"/>
      <c r="R54" s="10"/>
    </row>
    <row r="55" spans="1:21" ht="18" customHeight="1" x14ac:dyDescent="0.3">
      <c r="A55" s="16"/>
      <c r="B55" s="28"/>
      <c r="C55" s="29" t="s">
        <v>9</v>
      </c>
      <c r="D55" s="30" t="s">
        <v>5</v>
      </c>
      <c r="E55" s="45" t="s">
        <v>66</v>
      </c>
      <c r="F55" s="30" t="s">
        <v>55</v>
      </c>
      <c r="G55" s="30"/>
      <c r="H55" s="32">
        <v>2400000</v>
      </c>
      <c r="I55" s="49">
        <v>2400000</v>
      </c>
      <c r="J55" s="49">
        <v>2400000</v>
      </c>
      <c r="K55" s="10"/>
      <c r="N55" s="10"/>
      <c r="O55" s="10"/>
      <c r="Q55" s="10"/>
      <c r="R55" s="10"/>
    </row>
    <row r="56" spans="1:21" ht="18" customHeight="1" x14ac:dyDescent="0.3">
      <c r="A56" s="16"/>
      <c r="B56" s="28"/>
      <c r="C56" s="29" t="s">
        <v>9</v>
      </c>
      <c r="D56" s="30" t="s">
        <v>5</v>
      </c>
      <c r="E56" s="45" t="s">
        <v>66</v>
      </c>
      <c r="F56" s="30" t="s">
        <v>7</v>
      </c>
      <c r="G56" s="30"/>
      <c r="H56" s="32">
        <v>15300337.02</v>
      </c>
      <c r="I56" s="49">
        <v>15300337.02</v>
      </c>
      <c r="J56" s="49">
        <v>14443049.5</v>
      </c>
      <c r="K56" s="10"/>
      <c r="O56" s="10"/>
      <c r="P56" s="1"/>
      <c r="Q56" s="1"/>
      <c r="R56" s="1"/>
    </row>
    <row r="57" spans="1:21" ht="18" customHeight="1" x14ac:dyDescent="0.3">
      <c r="A57" s="16"/>
      <c r="B57" s="28"/>
      <c r="C57" s="29" t="s">
        <v>9</v>
      </c>
      <c r="D57" s="30" t="s">
        <v>5</v>
      </c>
      <c r="E57" s="45" t="s">
        <v>66</v>
      </c>
      <c r="F57" s="30" t="s">
        <v>54</v>
      </c>
      <c r="G57" s="30"/>
      <c r="H57" s="32">
        <v>0</v>
      </c>
      <c r="I57" s="49">
        <v>0</v>
      </c>
      <c r="J57" s="49">
        <v>0</v>
      </c>
      <c r="K57" s="10"/>
      <c r="O57" s="10"/>
      <c r="P57" s="1"/>
      <c r="Q57" s="1"/>
      <c r="R57" s="1"/>
    </row>
    <row r="58" spans="1:21" ht="15.6" x14ac:dyDescent="0.3">
      <c r="A58" s="16"/>
      <c r="B58" s="28"/>
      <c r="C58" s="29" t="s">
        <v>9</v>
      </c>
      <c r="D58" s="30" t="s">
        <v>5</v>
      </c>
      <c r="E58" s="45" t="s">
        <v>66</v>
      </c>
      <c r="F58" s="30" t="s">
        <v>6</v>
      </c>
      <c r="G58" s="30"/>
      <c r="H58" s="32">
        <v>1096000</v>
      </c>
      <c r="I58" s="49">
        <v>1096000</v>
      </c>
      <c r="J58" s="49">
        <v>1096000</v>
      </c>
      <c r="K58" s="10"/>
      <c r="M58" s="2"/>
      <c r="O58" s="10"/>
      <c r="P58" s="1"/>
      <c r="Q58" s="1"/>
      <c r="R58" s="1"/>
    </row>
    <row r="59" spans="1:21" ht="15.6" x14ac:dyDescent="0.3">
      <c r="A59" s="16"/>
      <c r="B59" s="36"/>
      <c r="C59" s="29" t="s">
        <v>9</v>
      </c>
      <c r="D59" s="30" t="s">
        <v>5</v>
      </c>
      <c r="E59" s="45" t="s">
        <v>66</v>
      </c>
      <c r="F59" s="30" t="s">
        <v>4</v>
      </c>
      <c r="G59" s="30"/>
      <c r="H59" s="32">
        <v>28000</v>
      </c>
      <c r="I59" s="49">
        <v>28000</v>
      </c>
      <c r="J59" s="49">
        <v>10400</v>
      </c>
      <c r="K59" s="10"/>
      <c r="M59" s="2"/>
      <c r="O59" s="10"/>
      <c r="P59" s="1"/>
      <c r="Q59" s="1"/>
      <c r="R59" s="1"/>
    </row>
    <row r="60" spans="1:21" ht="15.6" x14ac:dyDescent="0.3">
      <c r="A60" s="16"/>
      <c r="B60" s="36"/>
      <c r="C60" s="29" t="s">
        <v>9</v>
      </c>
      <c r="D60" s="30" t="s">
        <v>5</v>
      </c>
      <c r="E60" s="45" t="s">
        <v>66</v>
      </c>
      <c r="F60" s="30" t="s">
        <v>50</v>
      </c>
      <c r="G60" s="30"/>
      <c r="H60" s="32">
        <v>120000</v>
      </c>
      <c r="I60" s="49">
        <v>120000</v>
      </c>
      <c r="J60" s="49">
        <v>204.23</v>
      </c>
      <c r="K60" s="10"/>
      <c r="M60" s="2"/>
      <c r="O60" s="10"/>
      <c r="P60" s="1"/>
      <c r="Q60" s="1"/>
      <c r="R60" s="1"/>
    </row>
    <row r="61" spans="1:21" ht="15.6" x14ac:dyDescent="0.3">
      <c r="A61" s="16"/>
      <c r="B61" s="36"/>
      <c r="C61" s="30" t="s">
        <v>9</v>
      </c>
      <c r="D61" s="30" t="s">
        <v>5</v>
      </c>
      <c r="E61" s="30" t="s">
        <v>71</v>
      </c>
      <c r="F61" s="30" t="s">
        <v>55</v>
      </c>
      <c r="G61" s="30"/>
      <c r="H61" s="33">
        <v>6475000</v>
      </c>
      <c r="I61" s="49">
        <v>6475000</v>
      </c>
      <c r="J61" s="49">
        <v>6475000</v>
      </c>
      <c r="K61" s="10"/>
      <c r="M61" s="2"/>
      <c r="O61" s="10"/>
      <c r="P61" s="1"/>
      <c r="Q61" s="1"/>
      <c r="R61" s="1"/>
    </row>
    <row r="62" spans="1:21" ht="16.149999999999999" thickBot="1" x14ac:dyDescent="0.35">
      <c r="A62" s="16"/>
      <c r="B62" s="55"/>
      <c r="C62" s="37" t="s">
        <v>9</v>
      </c>
      <c r="D62" s="38" t="s">
        <v>5</v>
      </c>
      <c r="E62" s="37" t="s">
        <v>71</v>
      </c>
      <c r="F62" s="38" t="s">
        <v>54</v>
      </c>
      <c r="G62" s="38"/>
      <c r="H62" s="39">
        <v>36458376</v>
      </c>
      <c r="I62" s="40">
        <v>36458376</v>
      </c>
      <c r="J62" s="104">
        <v>36458376</v>
      </c>
      <c r="K62" s="10"/>
      <c r="M62" s="2"/>
      <c r="O62" s="10"/>
      <c r="P62" s="1"/>
      <c r="Q62" s="1"/>
      <c r="R62" s="1"/>
    </row>
    <row r="63" spans="1:21" ht="31.15" customHeight="1" thickBot="1" x14ac:dyDescent="0.3">
      <c r="A63" s="16"/>
      <c r="B63" s="50" t="s">
        <v>3</v>
      </c>
      <c r="C63" s="51"/>
      <c r="D63" s="52"/>
      <c r="E63" s="51"/>
      <c r="F63" s="52"/>
      <c r="G63" s="52"/>
      <c r="H63" s="53">
        <f>H51+H52+H53+H54+H55+H56+H57+H58+H59+H60+H61+H62</f>
        <v>251610229</v>
      </c>
      <c r="I63" s="56">
        <f>I51+I52+I53+I54+I55+I56+I57+I58+I59+I60+I61+I62</f>
        <v>251610229</v>
      </c>
      <c r="J63" s="54">
        <f>J51+J52+J53+J54+J55+J56+J57+J58+J59+J60+J61+J62</f>
        <v>250561109.70999998</v>
      </c>
      <c r="K63" s="10"/>
      <c r="N63" s="10"/>
      <c r="P63" s="1"/>
      <c r="Q63" s="1"/>
      <c r="R63" s="1"/>
    </row>
    <row r="64" spans="1:21" ht="18" customHeight="1" x14ac:dyDescent="0.3">
      <c r="A64" s="16"/>
      <c r="B64" s="44"/>
      <c r="C64" s="45" t="s">
        <v>46</v>
      </c>
      <c r="D64" s="46" t="s">
        <v>5</v>
      </c>
      <c r="E64" s="45" t="s">
        <v>66</v>
      </c>
      <c r="F64" s="46" t="s">
        <v>8</v>
      </c>
      <c r="G64" s="46"/>
      <c r="H64" s="47">
        <v>6039300</v>
      </c>
      <c r="I64" s="57">
        <v>6039300</v>
      </c>
      <c r="J64" s="48">
        <v>6039300</v>
      </c>
      <c r="K64" s="10"/>
      <c r="P64" s="1"/>
      <c r="Q64" s="1"/>
      <c r="R64" s="1"/>
    </row>
    <row r="65" spans="1:18" ht="18" customHeight="1" x14ac:dyDescent="0.3">
      <c r="A65" s="16"/>
      <c r="B65" s="44"/>
      <c r="C65" s="45" t="s">
        <v>46</v>
      </c>
      <c r="D65" s="46" t="s">
        <v>5</v>
      </c>
      <c r="E65" s="45" t="s">
        <v>66</v>
      </c>
      <c r="F65" s="46" t="s">
        <v>10</v>
      </c>
      <c r="G65" s="46"/>
      <c r="H65" s="47">
        <v>26004</v>
      </c>
      <c r="I65" s="57">
        <v>26004</v>
      </c>
      <c r="J65" s="48">
        <v>26004</v>
      </c>
      <c r="K65" s="10"/>
      <c r="P65" s="1"/>
      <c r="Q65" s="1"/>
      <c r="R65" s="1"/>
    </row>
    <row r="66" spans="1:18" ht="18" customHeight="1" x14ac:dyDescent="0.3">
      <c r="A66" s="16"/>
      <c r="B66" s="28"/>
      <c r="C66" s="45" t="s">
        <v>46</v>
      </c>
      <c r="D66" s="30" t="s">
        <v>5</v>
      </c>
      <c r="E66" s="45" t="s">
        <v>66</v>
      </c>
      <c r="F66" s="30" t="s">
        <v>48</v>
      </c>
      <c r="G66" s="30"/>
      <c r="H66" s="32">
        <v>1824996</v>
      </c>
      <c r="I66" s="33">
        <v>1824996</v>
      </c>
      <c r="J66" s="49">
        <v>1824996</v>
      </c>
      <c r="K66" s="10"/>
      <c r="P66" s="1"/>
      <c r="Q66" s="1"/>
      <c r="R66" s="1"/>
    </row>
    <row r="67" spans="1:18" ht="18" customHeight="1" x14ac:dyDescent="0.3">
      <c r="A67" s="16"/>
      <c r="B67" s="44"/>
      <c r="C67" s="45" t="s">
        <v>46</v>
      </c>
      <c r="D67" s="30" t="s">
        <v>5</v>
      </c>
      <c r="E67" s="45" t="s">
        <v>66</v>
      </c>
      <c r="F67" s="30" t="s">
        <v>53</v>
      </c>
      <c r="G67" s="46"/>
      <c r="H67" s="47">
        <v>275072.62</v>
      </c>
      <c r="I67" s="57">
        <v>275072.62</v>
      </c>
      <c r="J67" s="49">
        <v>275072.62</v>
      </c>
      <c r="K67" s="10"/>
      <c r="P67" s="1"/>
      <c r="Q67" s="1"/>
      <c r="R67" s="1"/>
    </row>
    <row r="68" spans="1:18" ht="18" customHeight="1" x14ac:dyDescent="0.3">
      <c r="A68" s="16"/>
      <c r="B68" s="44"/>
      <c r="C68" s="45" t="s">
        <v>46</v>
      </c>
      <c r="D68" s="46" t="s">
        <v>5</v>
      </c>
      <c r="E68" s="45" t="s">
        <v>66</v>
      </c>
      <c r="F68" s="46" t="s">
        <v>7</v>
      </c>
      <c r="G68" s="46"/>
      <c r="H68" s="47">
        <v>497027.38</v>
      </c>
      <c r="I68" s="57">
        <v>497027.38</v>
      </c>
      <c r="J68" s="49">
        <v>497027.38</v>
      </c>
      <c r="K68" s="10"/>
      <c r="P68" s="1"/>
      <c r="Q68" s="1"/>
      <c r="R68" s="1"/>
    </row>
    <row r="69" spans="1:18" ht="18" customHeight="1" x14ac:dyDescent="0.3">
      <c r="A69" s="16"/>
      <c r="B69" s="44"/>
      <c r="C69" s="45" t="s">
        <v>46</v>
      </c>
      <c r="D69" s="46" t="s">
        <v>5</v>
      </c>
      <c r="E69" s="45" t="s">
        <v>66</v>
      </c>
      <c r="F69" s="46" t="s">
        <v>6</v>
      </c>
      <c r="G69" s="46"/>
      <c r="H69" s="47">
        <v>100000</v>
      </c>
      <c r="I69" s="57">
        <v>100000</v>
      </c>
      <c r="J69" s="49">
        <v>29704</v>
      </c>
      <c r="K69" s="10"/>
      <c r="P69" s="1"/>
      <c r="Q69" s="1"/>
      <c r="R69" s="1"/>
    </row>
    <row r="70" spans="1:18" ht="18" customHeight="1" x14ac:dyDescent="0.3">
      <c r="A70" s="16"/>
      <c r="B70" s="44"/>
      <c r="C70" s="45" t="s">
        <v>46</v>
      </c>
      <c r="D70" s="46" t="s">
        <v>5</v>
      </c>
      <c r="E70" s="45" t="s">
        <v>66</v>
      </c>
      <c r="F70" s="46" t="s">
        <v>4</v>
      </c>
      <c r="G70" s="46"/>
      <c r="H70" s="47">
        <v>90000</v>
      </c>
      <c r="I70" s="57">
        <v>90000</v>
      </c>
      <c r="J70" s="49">
        <v>8245</v>
      </c>
      <c r="K70" s="10"/>
      <c r="P70" s="1"/>
      <c r="Q70" s="1"/>
      <c r="R70" s="1"/>
    </row>
    <row r="71" spans="1:18" ht="18" customHeight="1" x14ac:dyDescent="0.3">
      <c r="A71" s="16"/>
      <c r="B71" s="36"/>
      <c r="C71" s="30" t="s">
        <v>46</v>
      </c>
      <c r="D71" s="30" t="s">
        <v>5</v>
      </c>
      <c r="E71" s="30" t="s">
        <v>66</v>
      </c>
      <c r="F71" s="30" t="s">
        <v>50</v>
      </c>
      <c r="G71" s="38"/>
      <c r="H71" s="39">
        <v>10000</v>
      </c>
      <c r="I71" s="40">
        <v>10000</v>
      </c>
      <c r="J71" s="72"/>
      <c r="K71" s="10"/>
      <c r="P71" s="1"/>
      <c r="Q71" s="1"/>
      <c r="R71" s="1"/>
    </row>
    <row r="72" spans="1:18" ht="18" customHeight="1" x14ac:dyDescent="0.3">
      <c r="A72" s="16"/>
      <c r="B72" s="28"/>
      <c r="C72" s="30" t="s">
        <v>46</v>
      </c>
      <c r="D72" s="30" t="s">
        <v>5</v>
      </c>
      <c r="E72" s="30" t="s">
        <v>69</v>
      </c>
      <c r="F72" s="30" t="s">
        <v>7</v>
      </c>
      <c r="G72" s="30"/>
      <c r="H72" s="33">
        <v>208241600</v>
      </c>
      <c r="I72" s="33">
        <v>208241600</v>
      </c>
      <c r="J72" s="49">
        <v>150000000</v>
      </c>
      <c r="K72" s="10"/>
      <c r="P72" s="1"/>
      <c r="Q72" s="1"/>
      <c r="R72" s="1"/>
    </row>
    <row r="73" spans="1:18" ht="18" customHeight="1" x14ac:dyDescent="0.3">
      <c r="A73" s="16"/>
      <c r="B73" s="28"/>
      <c r="C73" s="30" t="s">
        <v>46</v>
      </c>
      <c r="D73" s="30" t="s">
        <v>5</v>
      </c>
      <c r="E73" s="30" t="s">
        <v>70</v>
      </c>
      <c r="F73" s="30" t="s">
        <v>53</v>
      </c>
      <c r="G73" s="30"/>
      <c r="H73" s="33"/>
      <c r="I73" s="33"/>
      <c r="J73" s="49">
        <v>0</v>
      </c>
      <c r="K73" s="10"/>
      <c r="P73" s="1"/>
      <c r="Q73" s="1"/>
      <c r="R73" s="1"/>
    </row>
    <row r="74" spans="1:18" ht="34.15" customHeight="1" thickBot="1" x14ac:dyDescent="0.3">
      <c r="A74" s="16"/>
      <c r="B74" s="41" t="s">
        <v>3</v>
      </c>
      <c r="C74" s="42"/>
      <c r="D74" s="43"/>
      <c r="E74" s="42"/>
      <c r="F74" s="43"/>
      <c r="G74" s="43"/>
      <c r="H74" s="74">
        <f>H64+H65+H66+H67+H68+H69+H70+H71+H72</f>
        <v>217104000</v>
      </c>
      <c r="I74" s="78">
        <f>I64+I65+I66+I67+I68+I69+I70+I71+I72</f>
        <v>217104000</v>
      </c>
      <c r="J74" s="90">
        <f>J64+J65+J66+J67+J68+J69+J70+J71+J72+J73</f>
        <v>158700349</v>
      </c>
      <c r="K74" s="10"/>
      <c r="M74" s="1"/>
      <c r="N74" s="1"/>
      <c r="O74" s="1"/>
      <c r="P74" s="1"/>
      <c r="Q74" s="1"/>
      <c r="R74" s="1"/>
    </row>
    <row r="75" spans="1:18" ht="15.6" x14ac:dyDescent="0.3">
      <c r="A75" s="16"/>
      <c r="B75" s="76"/>
      <c r="C75" s="46" t="s">
        <v>11</v>
      </c>
      <c r="D75" s="46" t="s">
        <v>5</v>
      </c>
      <c r="E75" s="46" t="s">
        <v>64</v>
      </c>
      <c r="F75" s="46" t="s">
        <v>8</v>
      </c>
      <c r="G75" s="46"/>
      <c r="H75" s="84">
        <v>31171152.379999999</v>
      </c>
      <c r="I75" s="84">
        <v>31171152.379999999</v>
      </c>
      <c r="J75" s="85">
        <v>31171152.149999999</v>
      </c>
      <c r="K75" s="10"/>
      <c r="M75" s="1"/>
      <c r="N75" s="1"/>
      <c r="O75" s="1"/>
      <c r="P75" s="1"/>
      <c r="Q75" s="1"/>
      <c r="R75" s="1"/>
    </row>
    <row r="76" spans="1:18" ht="15.6" x14ac:dyDescent="0.3">
      <c r="A76" s="16"/>
      <c r="B76" s="26"/>
      <c r="C76" s="30" t="s">
        <v>11</v>
      </c>
      <c r="D76" s="30" t="s">
        <v>5</v>
      </c>
      <c r="E76" s="30" t="s">
        <v>64</v>
      </c>
      <c r="F76" s="30" t="s">
        <v>10</v>
      </c>
      <c r="G76" s="30"/>
      <c r="H76" s="31">
        <v>320000</v>
      </c>
      <c r="I76" s="31">
        <v>320000</v>
      </c>
      <c r="J76" s="79">
        <v>316616</v>
      </c>
      <c r="K76" s="10"/>
      <c r="M76" s="1"/>
      <c r="N76" s="1"/>
      <c r="O76" s="1"/>
      <c r="P76" s="1"/>
      <c r="Q76" s="1"/>
      <c r="R76" s="1"/>
    </row>
    <row r="77" spans="1:18" ht="15.6" x14ac:dyDescent="0.3">
      <c r="A77" s="16"/>
      <c r="B77" s="26"/>
      <c r="C77" s="30" t="s">
        <v>11</v>
      </c>
      <c r="D77" s="30" t="s">
        <v>5</v>
      </c>
      <c r="E77" s="30" t="s">
        <v>64</v>
      </c>
      <c r="F77" s="30" t="s">
        <v>48</v>
      </c>
      <c r="G77" s="30"/>
      <c r="H77" s="31">
        <v>8830047.6199999992</v>
      </c>
      <c r="I77" s="31">
        <v>8830047.6199999992</v>
      </c>
      <c r="J77" s="79">
        <v>8830047.6199999992</v>
      </c>
      <c r="K77" s="10"/>
      <c r="M77" s="1"/>
      <c r="N77" s="1"/>
      <c r="O77" s="1"/>
      <c r="P77" s="1"/>
      <c r="Q77" s="1"/>
      <c r="R77" s="1"/>
    </row>
    <row r="78" spans="1:18" ht="15.6" x14ac:dyDescent="0.3">
      <c r="A78" s="16"/>
      <c r="B78" s="26"/>
      <c r="C78" s="30" t="s">
        <v>11</v>
      </c>
      <c r="D78" s="30" t="s">
        <v>5</v>
      </c>
      <c r="E78" s="30" t="s">
        <v>64</v>
      </c>
      <c r="F78" s="30" t="s">
        <v>53</v>
      </c>
      <c r="G78" s="30"/>
      <c r="H78" s="31">
        <v>7195000</v>
      </c>
      <c r="I78" s="31">
        <v>7195000</v>
      </c>
      <c r="J78" s="79">
        <v>6158346.9699999997</v>
      </c>
      <c r="K78" s="10"/>
      <c r="M78" s="1"/>
      <c r="N78" s="1"/>
      <c r="O78" s="1"/>
      <c r="P78" s="1"/>
      <c r="Q78" s="1"/>
      <c r="R78" s="1"/>
    </row>
    <row r="79" spans="1:18" ht="15.6" x14ac:dyDescent="0.3">
      <c r="A79" s="16"/>
      <c r="B79" s="26"/>
      <c r="C79" s="30" t="s">
        <v>11</v>
      </c>
      <c r="D79" s="30" t="s">
        <v>5</v>
      </c>
      <c r="E79" s="30" t="s">
        <v>64</v>
      </c>
      <c r="F79" s="30" t="s">
        <v>7</v>
      </c>
      <c r="G79" s="30"/>
      <c r="H79" s="31">
        <v>3845160</v>
      </c>
      <c r="I79" s="31">
        <v>3845160</v>
      </c>
      <c r="J79" s="79">
        <v>3476652.38</v>
      </c>
      <c r="K79" s="10"/>
      <c r="M79" s="1"/>
      <c r="N79" s="1"/>
      <c r="O79" s="1"/>
      <c r="P79" s="1"/>
      <c r="Q79" s="1"/>
      <c r="R79" s="1"/>
    </row>
    <row r="80" spans="1:18" ht="15.6" x14ac:dyDescent="0.3">
      <c r="A80" s="16"/>
      <c r="B80" s="26"/>
      <c r="C80" s="30" t="s">
        <v>11</v>
      </c>
      <c r="D80" s="30" t="s">
        <v>5</v>
      </c>
      <c r="E80" s="30" t="s">
        <v>64</v>
      </c>
      <c r="F80" s="30" t="s">
        <v>6</v>
      </c>
      <c r="G80" s="30"/>
      <c r="H80" s="31">
        <v>100000</v>
      </c>
      <c r="I80" s="31">
        <v>100000</v>
      </c>
      <c r="J80" s="79">
        <v>100000</v>
      </c>
      <c r="K80" s="10"/>
      <c r="M80" s="1"/>
      <c r="N80" s="1"/>
      <c r="O80" s="1"/>
      <c r="P80" s="1"/>
      <c r="Q80" s="1"/>
      <c r="R80" s="1"/>
    </row>
    <row r="81" spans="1:18" ht="16.5" thickBot="1" x14ac:dyDescent="0.3">
      <c r="A81" s="16"/>
      <c r="B81" s="93"/>
      <c r="C81" s="30" t="s">
        <v>11</v>
      </c>
      <c r="D81" s="30" t="s">
        <v>5</v>
      </c>
      <c r="E81" s="30" t="s">
        <v>64</v>
      </c>
      <c r="F81" s="30" t="s">
        <v>4</v>
      </c>
      <c r="G81" s="38"/>
      <c r="H81" s="94">
        <v>0</v>
      </c>
      <c r="I81" s="94">
        <v>0</v>
      </c>
      <c r="J81" s="95">
        <v>0</v>
      </c>
      <c r="K81" s="10"/>
      <c r="M81" s="1"/>
      <c r="N81" s="1"/>
      <c r="O81" s="1"/>
      <c r="P81" s="1"/>
      <c r="Q81" s="1"/>
      <c r="R81" s="1"/>
    </row>
    <row r="82" spans="1:18" ht="22.15" customHeight="1" thickBot="1" x14ac:dyDescent="0.3">
      <c r="A82" s="16"/>
      <c r="B82" s="50"/>
      <c r="C82" s="52"/>
      <c r="D82" s="52"/>
      <c r="E82" s="52"/>
      <c r="F82" s="52"/>
      <c r="G82" s="52"/>
      <c r="H82" s="82">
        <f>H75+H76+H77+H78+H79+H80+H81</f>
        <v>51461360</v>
      </c>
      <c r="I82" s="80">
        <f>I75+I76+I77+I78+I79+I80+I81</f>
        <v>51461360</v>
      </c>
      <c r="J82" s="83">
        <f>J75+J76+J77+J78+J79+J80+J81</f>
        <v>50052815.119999997</v>
      </c>
      <c r="K82" s="10"/>
      <c r="M82" s="1"/>
      <c r="N82" s="1"/>
      <c r="O82" s="1"/>
      <c r="P82" s="1"/>
      <c r="Q82" s="1"/>
      <c r="R82" s="1"/>
    </row>
    <row r="83" spans="1:18" ht="20.45" customHeight="1" thickBot="1" x14ac:dyDescent="0.3">
      <c r="A83" s="16"/>
      <c r="B83" s="41" t="s">
        <v>3</v>
      </c>
      <c r="C83" s="42"/>
      <c r="D83" s="43"/>
      <c r="E83" s="42"/>
      <c r="F83" s="43"/>
      <c r="G83" s="43"/>
      <c r="H83" s="74">
        <f>H36+H50+H63+H74+H82</f>
        <v>883265082.73000002</v>
      </c>
      <c r="I83" s="81">
        <f>I36+I50+I63+I74+I82</f>
        <v>883265082.73000002</v>
      </c>
      <c r="J83" s="75">
        <f>J36+J50+J63+J74+J82</f>
        <v>820960197.32000005</v>
      </c>
      <c r="K83" s="10"/>
      <c r="M83" s="1"/>
      <c r="N83" s="73"/>
      <c r="O83" s="1"/>
      <c r="P83" s="1"/>
      <c r="Q83" s="1"/>
      <c r="R83" s="1"/>
    </row>
    <row r="84" spans="1:18" ht="15.75" x14ac:dyDescent="0.25">
      <c r="A84" s="16"/>
      <c r="B84" s="58"/>
      <c r="C84" s="37"/>
      <c r="D84" s="37"/>
      <c r="E84" s="37"/>
      <c r="F84" s="37"/>
      <c r="G84" s="37"/>
      <c r="H84" s="59"/>
      <c r="I84" s="59"/>
      <c r="J84" s="60"/>
      <c r="M84" s="1"/>
      <c r="N84" s="1"/>
      <c r="O84" s="1"/>
      <c r="P84" s="1"/>
      <c r="Q84" s="1"/>
      <c r="R84" s="1"/>
    </row>
    <row r="85" spans="1:18" ht="15.75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M85" s="1"/>
      <c r="N85" s="1"/>
      <c r="O85" s="1"/>
      <c r="P85" s="1"/>
      <c r="Q85" s="1"/>
      <c r="R85" s="1"/>
    </row>
    <row r="86" spans="1:18" ht="15.75" x14ac:dyDescent="0.25">
      <c r="A86" s="16"/>
      <c r="B86" s="127" t="s">
        <v>49</v>
      </c>
      <c r="C86" s="128"/>
      <c r="D86" s="128"/>
      <c r="E86" s="128"/>
      <c r="F86" s="128"/>
      <c r="G86" s="128"/>
      <c r="H86" s="128"/>
      <c r="I86" s="128"/>
      <c r="J86" s="128"/>
      <c r="L86" s="15"/>
      <c r="M86" s="1"/>
      <c r="N86" s="1"/>
      <c r="O86" s="1"/>
      <c r="P86" s="1"/>
      <c r="Q86" s="1"/>
      <c r="R86" s="1"/>
    </row>
    <row r="87" spans="1:18" ht="15.75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L87" s="2"/>
      <c r="M87" s="1"/>
      <c r="N87" s="1"/>
      <c r="O87" s="1"/>
      <c r="P87" s="1"/>
      <c r="Q87" s="1"/>
      <c r="R87" s="1"/>
    </row>
    <row r="88" spans="1:18" ht="46.9" customHeight="1" x14ac:dyDescent="0.25">
      <c r="A88" s="16"/>
      <c r="B88" s="115" t="s">
        <v>2</v>
      </c>
      <c r="C88" s="116"/>
      <c r="D88" s="116"/>
      <c r="E88" s="117"/>
      <c r="F88" s="118"/>
      <c r="G88" s="119"/>
      <c r="H88" s="61" t="s">
        <v>1</v>
      </c>
      <c r="I88" s="61" t="s">
        <v>63</v>
      </c>
      <c r="J88" s="91" t="s">
        <v>75</v>
      </c>
      <c r="L88" s="2"/>
      <c r="M88" s="1"/>
      <c r="N88" s="1"/>
      <c r="O88" s="1"/>
      <c r="P88" s="1"/>
      <c r="Q88" s="1"/>
      <c r="R88" s="1"/>
    </row>
    <row r="89" spans="1:18" ht="29.45" customHeight="1" x14ac:dyDescent="0.25">
      <c r="A89" s="16"/>
      <c r="B89" s="120"/>
      <c r="C89" s="121"/>
      <c r="D89" s="121"/>
      <c r="E89" s="122"/>
      <c r="F89" s="123"/>
      <c r="G89" s="124"/>
      <c r="H89" s="62">
        <f>I83</f>
        <v>883265082.73000002</v>
      </c>
      <c r="I89" s="62">
        <f>J83</f>
        <v>820960197.32000005</v>
      </c>
      <c r="J89" s="92">
        <f>H89-I89</f>
        <v>62304885.409999967</v>
      </c>
      <c r="M89" s="1"/>
      <c r="N89" s="1"/>
      <c r="O89" s="1"/>
      <c r="P89" s="1"/>
      <c r="Q89" s="1"/>
      <c r="R89" s="1"/>
    </row>
    <row r="90" spans="1:18" ht="15.75" x14ac:dyDescent="0.25">
      <c r="A90" s="16"/>
      <c r="B90" s="63"/>
      <c r="C90" s="63"/>
      <c r="D90" s="63"/>
      <c r="E90" s="63"/>
      <c r="F90" s="59"/>
      <c r="G90" s="59"/>
      <c r="H90" s="59"/>
      <c r="I90" s="59"/>
      <c r="J90" s="60"/>
      <c r="M90" s="1"/>
      <c r="N90" s="1"/>
      <c r="O90" s="1"/>
      <c r="P90" s="1"/>
      <c r="Q90" s="1"/>
      <c r="R90" s="1"/>
    </row>
    <row r="91" spans="1:18" ht="15.75" x14ac:dyDescent="0.25">
      <c r="A91" s="16"/>
      <c r="B91" s="63"/>
      <c r="C91" s="63"/>
      <c r="D91" s="63"/>
      <c r="E91" s="63"/>
      <c r="F91" s="59"/>
      <c r="G91" s="59"/>
      <c r="H91" s="59"/>
      <c r="I91" s="59"/>
      <c r="J91" s="60"/>
      <c r="M91" s="1"/>
      <c r="N91" s="1"/>
      <c r="O91" s="1"/>
      <c r="P91" s="1"/>
      <c r="Q91" s="1"/>
      <c r="R91" s="1"/>
    </row>
    <row r="92" spans="1:18" ht="15.75" x14ac:dyDescent="0.25">
      <c r="A92" s="16"/>
      <c r="B92" s="63"/>
      <c r="C92" s="63"/>
      <c r="D92" s="63"/>
      <c r="E92" s="63"/>
      <c r="F92" s="59"/>
      <c r="G92" s="59"/>
      <c r="H92" s="59"/>
      <c r="I92" s="59"/>
      <c r="J92" s="59"/>
      <c r="M92" s="1"/>
      <c r="N92" s="1"/>
      <c r="O92" s="1"/>
      <c r="P92" s="1"/>
      <c r="Q92" s="1"/>
      <c r="R92" s="1"/>
    </row>
    <row r="93" spans="1:18" ht="15.75" x14ac:dyDescent="0.25">
      <c r="A93" s="16"/>
      <c r="B93" s="63"/>
      <c r="C93" s="63"/>
      <c r="D93" s="63"/>
      <c r="E93" s="63"/>
      <c r="F93" s="59"/>
      <c r="G93" s="59"/>
      <c r="H93" s="59"/>
      <c r="I93" s="59"/>
      <c r="J93" s="59"/>
      <c r="M93" s="1"/>
      <c r="N93" s="1"/>
      <c r="O93" s="1"/>
      <c r="P93" s="1"/>
      <c r="Q93" s="1"/>
      <c r="R93" s="1"/>
    </row>
    <row r="94" spans="1:18" ht="18.75" x14ac:dyDescent="0.25">
      <c r="A94" s="64"/>
      <c r="B94" s="65" t="s">
        <v>76</v>
      </c>
      <c r="C94" s="66"/>
      <c r="D94" s="66"/>
      <c r="E94" s="66"/>
      <c r="F94" s="66"/>
      <c r="G94" s="66"/>
      <c r="H94" s="65"/>
      <c r="I94" s="65" t="s">
        <v>77</v>
      </c>
      <c r="J94" s="16"/>
      <c r="K94" s="1"/>
      <c r="L94" s="1"/>
      <c r="M94" s="1"/>
      <c r="N94" s="1"/>
      <c r="O94" s="1"/>
      <c r="P94" s="1"/>
      <c r="Q94" s="1"/>
      <c r="R94" s="1"/>
    </row>
    <row r="95" spans="1:18" ht="18.75" x14ac:dyDescent="0.25">
      <c r="A95" s="64"/>
      <c r="B95" s="65"/>
      <c r="C95" s="66"/>
      <c r="D95" s="66"/>
      <c r="E95" s="66"/>
      <c r="F95" s="66"/>
      <c r="G95" s="66"/>
      <c r="H95" s="65"/>
      <c r="I95" s="67"/>
      <c r="J95" s="16"/>
      <c r="K95" s="1"/>
      <c r="L95" s="1"/>
      <c r="M95" s="1"/>
      <c r="N95" s="1"/>
      <c r="O95" s="1"/>
      <c r="P95" s="1"/>
      <c r="Q95" s="1"/>
      <c r="R95" s="1"/>
    </row>
    <row r="96" spans="1:18" ht="18.75" x14ac:dyDescent="0.25">
      <c r="A96" s="64"/>
      <c r="B96" s="65"/>
      <c r="C96" s="66"/>
      <c r="D96" s="66"/>
      <c r="E96" s="66"/>
      <c r="F96" s="66"/>
      <c r="G96" s="66"/>
      <c r="H96" s="65" t="s">
        <v>60</v>
      </c>
      <c r="I96" s="67"/>
      <c r="J96" s="16"/>
      <c r="K96" s="1"/>
      <c r="L96" s="1"/>
      <c r="M96" s="1"/>
      <c r="N96" s="1"/>
      <c r="O96" s="1"/>
      <c r="P96" s="1"/>
      <c r="Q96" s="1"/>
      <c r="R96" s="1"/>
    </row>
    <row r="97" spans="1:18" ht="18.75" x14ac:dyDescent="0.25">
      <c r="A97" s="64"/>
      <c r="B97" s="65"/>
      <c r="C97" s="66"/>
      <c r="D97" s="66"/>
      <c r="E97" s="66"/>
      <c r="F97" s="66"/>
      <c r="G97" s="66"/>
      <c r="H97" s="65"/>
      <c r="I97" s="67"/>
      <c r="J97" s="16"/>
      <c r="K97" s="1"/>
      <c r="L97" s="1"/>
      <c r="M97" s="1"/>
      <c r="N97" s="1"/>
      <c r="O97" s="1"/>
      <c r="P97" s="1"/>
      <c r="Q97" s="1"/>
      <c r="R97" s="1"/>
    </row>
    <row r="98" spans="1:18" ht="18.75" x14ac:dyDescent="0.25">
      <c r="A98" s="64"/>
      <c r="B98" s="125" t="s">
        <v>56</v>
      </c>
      <c r="C98" s="126"/>
      <c r="D98" s="126"/>
      <c r="E98" s="126"/>
      <c r="F98" s="126"/>
      <c r="G98" s="66"/>
      <c r="H98" s="66"/>
      <c r="I98" s="67"/>
      <c r="J98" s="16"/>
      <c r="K98" s="1"/>
      <c r="L98" s="1"/>
      <c r="M98" s="1"/>
      <c r="N98" s="1"/>
      <c r="O98" s="1"/>
      <c r="P98" s="1"/>
      <c r="Q98" s="1"/>
      <c r="R98" s="1"/>
    </row>
    <row r="99" spans="1:18" ht="18.75" x14ac:dyDescent="0.3">
      <c r="A99" s="64"/>
      <c r="B99" s="107" t="s">
        <v>57</v>
      </c>
      <c r="C99" s="68"/>
      <c r="D99" s="68"/>
      <c r="E99" s="68"/>
      <c r="F99" s="68"/>
      <c r="G99" s="66"/>
      <c r="H99" s="69"/>
      <c r="I99" s="65" t="s">
        <v>59</v>
      </c>
      <c r="J99" s="16"/>
      <c r="K99" s="1"/>
      <c r="L99" s="1"/>
      <c r="M99" s="1"/>
      <c r="N99" s="1"/>
      <c r="O99" s="1"/>
      <c r="P99" s="1"/>
      <c r="Q99" s="1"/>
      <c r="R99" s="1"/>
    </row>
    <row r="100" spans="1:18" ht="18.75" x14ac:dyDescent="0.25">
      <c r="A100" s="64"/>
      <c r="B100" s="107" t="s">
        <v>58</v>
      </c>
      <c r="C100" s="68"/>
      <c r="D100" s="68"/>
      <c r="E100" s="68"/>
      <c r="F100" s="68"/>
      <c r="G100" s="66"/>
      <c r="H100" s="66"/>
      <c r="I100" s="67"/>
      <c r="J100" s="16"/>
      <c r="K100" s="1"/>
      <c r="L100" s="1"/>
      <c r="M100" s="1"/>
      <c r="N100" s="1"/>
      <c r="O100" s="1"/>
      <c r="P100" s="1"/>
      <c r="Q100" s="1"/>
      <c r="R100" s="1"/>
    </row>
    <row r="101" spans="1:18" x14ac:dyDescent="0.25">
      <c r="A101" s="6"/>
      <c r="B101" s="5"/>
      <c r="C101" s="4"/>
      <c r="D101" s="4"/>
      <c r="E101" s="4"/>
      <c r="F101" s="4"/>
      <c r="G101" s="3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25">
      <c r="B102" s="2"/>
      <c r="E102" t="s">
        <v>0</v>
      </c>
      <c r="K102" s="1"/>
      <c r="L102" s="1"/>
      <c r="M102" s="1"/>
      <c r="N102" s="1"/>
      <c r="O102" s="1"/>
      <c r="P102" s="1"/>
      <c r="Q102" s="1"/>
      <c r="R102" s="1"/>
    </row>
    <row r="103" spans="1:18" x14ac:dyDescent="0.25">
      <c r="K103" s="1"/>
      <c r="L103" s="1"/>
      <c r="M103" s="1"/>
      <c r="N103" s="1"/>
      <c r="O103" s="1"/>
      <c r="P103" s="1"/>
      <c r="Q103" s="1"/>
      <c r="R103" s="1"/>
    </row>
    <row r="104" spans="1:18" x14ac:dyDescent="0.25">
      <c r="K104" s="1"/>
      <c r="L104" s="1"/>
      <c r="M104" s="1"/>
      <c r="N104" s="1"/>
      <c r="O104" s="1"/>
      <c r="P104" s="1"/>
      <c r="Q104" s="1"/>
      <c r="R104" s="1"/>
    </row>
    <row r="105" spans="1:18" x14ac:dyDescent="0.25">
      <c r="K105" s="1"/>
      <c r="L105" s="1"/>
      <c r="M105" s="1"/>
      <c r="N105" s="1"/>
      <c r="O105" s="1"/>
      <c r="P105" s="1"/>
      <c r="Q105" s="1"/>
      <c r="R105" s="1"/>
    </row>
    <row r="106" spans="1:18" x14ac:dyDescent="0.25">
      <c r="K106" s="1"/>
      <c r="L106" s="1"/>
      <c r="M106" s="1"/>
      <c r="N106" s="1"/>
      <c r="O106" s="1"/>
      <c r="P106" s="1"/>
      <c r="Q106" s="1"/>
      <c r="R106" s="1"/>
    </row>
    <row r="107" spans="1:18" x14ac:dyDescent="0.25">
      <c r="K107" s="1"/>
      <c r="L107" s="1"/>
      <c r="M107" s="1"/>
      <c r="N107" s="1"/>
      <c r="O107" s="1"/>
      <c r="P107" s="1"/>
      <c r="Q107" s="1"/>
      <c r="R107" s="1"/>
    </row>
    <row r="108" spans="1:18" x14ac:dyDescent="0.25">
      <c r="K108" s="1"/>
      <c r="L108" s="1"/>
      <c r="M108" s="1"/>
      <c r="N108" s="1"/>
      <c r="O108" s="1"/>
      <c r="P108" s="1"/>
      <c r="Q108" s="1"/>
      <c r="R108" s="1"/>
    </row>
    <row r="109" spans="1:18" x14ac:dyDescent="0.25">
      <c r="K109" s="1"/>
      <c r="L109" s="1"/>
      <c r="M109" s="1"/>
      <c r="N109" s="1"/>
      <c r="O109" s="1"/>
      <c r="P109" s="1"/>
      <c r="Q109" s="1"/>
      <c r="R109" s="1"/>
    </row>
    <row r="110" spans="1:18" x14ac:dyDescent="0.25">
      <c r="K110" s="1"/>
      <c r="L110" s="1"/>
      <c r="M110" s="1"/>
      <c r="N110" s="1"/>
      <c r="O110" s="1"/>
      <c r="P110" s="1"/>
      <c r="Q110" s="1"/>
      <c r="R110" s="1"/>
    </row>
    <row r="111" spans="1:18" ht="11.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1.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1.2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1.2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1.2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1.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1.2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</sheetData>
  <mergeCells count="12">
    <mergeCell ref="B86:J86"/>
    <mergeCell ref="E5:H5"/>
    <mergeCell ref="B19:B21"/>
    <mergeCell ref="C19:G19"/>
    <mergeCell ref="H19:H21"/>
    <mergeCell ref="I19:I21"/>
    <mergeCell ref="J20:J21"/>
    <mergeCell ref="B88:E88"/>
    <mergeCell ref="F88:G88"/>
    <mergeCell ref="B89:E89"/>
    <mergeCell ref="F89:G89"/>
    <mergeCell ref="B98:F98"/>
  </mergeCells>
  <pageMargins left="0.9055118110236221" right="0.51181102362204722" top="0.35433070866141736" bottom="0.35433070866141736" header="0.31496062992125984" footer="0.31496062992125984"/>
  <pageSetup paperSize="9" scale="67" fitToHeight="0" orientation="portrait" verticalDpi="0" r:id="rId1"/>
  <rowBreaks count="1" manualBreakCount="1">
    <brk id="6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5"/>
  <sheetViews>
    <sheetView showWhiteSpace="0" view="pageBreakPreview" topLeftCell="A25" zoomScaleNormal="100" zoomScaleSheetLayoutView="100" workbookViewId="0">
      <selection activeCell="J44" sqref="J44"/>
    </sheetView>
  </sheetViews>
  <sheetFormatPr defaultColWidth="9.140625" defaultRowHeight="15" x14ac:dyDescent="0.25"/>
  <cols>
    <col min="1" max="1" width="7.28515625" customWidth="1"/>
    <col min="2" max="2" width="11.7109375" customWidth="1"/>
    <col min="3" max="3" width="7.42578125" customWidth="1"/>
    <col min="4" max="4" width="7.85546875" customWidth="1"/>
    <col min="5" max="5" width="13.28515625" customWidth="1"/>
    <col min="6" max="6" width="7.5703125" customWidth="1"/>
    <col min="7" max="7" width="5.85546875" customWidth="1"/>
    <col min="8" max="8" width="21" customWidth="1"/>
    <col min="9" max="9" width="15.85546875" customWidth="1"/>
    <col min="10" max="10" width="17.7109375" customWidth="1"/>
    <col min="11" max="11" width="13.28515625" customWidth="1"/>
    <col min="12" max="12" width="0.42578125" customWidth="1"/>
    <col min="13" max="13" width="11.28515625" bestFit="1" customWidth="1"/>
    <col min="14" max="14" width="14.140625" customWidth="1"/>
    <col min="15" max="15" width="15.7109375" bestFit="1" customWidth="1"/>
    <col min="17" max="18" width="12.42578125" bestFit="1" customWidth="1"/>
    <col min="19" max="19" width="10" style="1" bestFit="1" customWidth="1"/>
    <col min="20" max="21" width="10.85546875" style="1" bestFit="1" customWidth="1"/>
    <col min="22" max="16384" width="9.140625" style="1"/>
  </cols>
  <sheetData>
    <row r="3" spans="1:18" ht="15.75" x14ac:dyDescent="0.25">
      <c r="A3" s="16"/>
      <c r="B3" s="17" t="s">
        <v>44</v>
      </c>
      <c r="C3" s="17"/>
      <c r="D3" s="17"/>
      <c r="E3" s="17"/>
      <c r="F3" s="17"/>
      <c r="G3" s="17"/>
      <c r="H3" s="17"/>
      <c r="I3" s="18"/>
      <c r="J3" s="19"/>
      <c r="O3" s="1"/>
      <c r="P3" s="1"/>
      <c r="Q3" s="1"/>
      <c r="R3" s="1"/>
    </row>
    <row r="4" spans="1:18" ht="15.75" x14ac:dyDescent="0.25">
      <c r="A4" s="16"/>
      <c r="B4" s="17" t="s">
        <v>43</v>
      </c>
      <c r="C4" s="20"/>
      <c r="D4" s="20"/>
      <c r="E4" s="20"/>
      <c r="F4" s="20"/>
      <c r="G4" s="20"/>
      <c r="H4" s="20"/>
      <c r="I4" s="18"/>
      <c r="J4" s="18"/>
      <c r="O4" s="1"/>
      <c r="P4" s="1"/>
      <c r="Q4" s="1"/>
      <c r="R4" s="1"/>
    </row>
    <row r="5" spans="1:18" ht="15.6" x14ac:dyDescent="0.3">
      <c r="A5" s="16"/>
      <c r="B5" s="17"/>
      <c r="C5" s="20"/>
      <c r="D5" s="20"/>
      <c r="E5" s="20"/>
      <c r="F5" s="20"/>
      <c r="G5" s="20"/>
      <c r="H5" s="20"/>
      <c r="I5" s="18"/>
      <c r="J5" s="18"/>
      <c r="O5" s="1"/>
      <c r="P5" s="1"/>
      <c r="Q5" s="1"/>
      <c r="R5" s="1"/>
    </row>
    <row r="6" spans="1:18" ht="15.6" x14ac:dyDescent="0.3">
      <c r="A6" s="16"/>
      <c r="B6" s="18"/>
      <c r="C6" s="18"/>
      <c r="D6" s="18"/>
      <c r="E6" s="18"/>
      <c r="F6" s="18"/>
      <c r="G6" s="18"/>
      <c r="H6" s="18"/>
      <c r="I6" s="18"/>
      <c r="J6" s="18"/>
      <c r="O6" s="1"/>
      <c r="P6" s="1"/>
      <c r="Q6" s="1"/>
      <c r="R6" s="1"/>
    </row>
    <row r="7" spans="1:18" ht="15.75" x14ac:dyDescent="0.25">
      <c r="A7" s="16"/>
      <c r="B7" s="21"/>
      <c r="C7" s="21" t="s">
        <v>42</v>
      </c>
      <c r="D7" s="21"/>
      <c r="E7" s="21"/>
      <c r="F7" s="21"/>
      <c r="G7" s="21"/>
      <c r="H7" s="21"/>
      <c r="I7" s="21"/>
      <c r="J7" s="21"/>
      <c r="O7" s="1"/>
      <c r="P7" s="1"/>
      <c r="Q7" s="1"/>
      <c r="R7" s="1"/>
    </row>
    <row r="8" spans="1:18" ht="15.75" x14ac:dyDescent="0.25">
      <c r="A8" s="16"/>
      <c r="B8" s="22" t="s">
        <v>45</v>
      </c>
      <c r="C8" s="23"/>
      <c r="D8" s="23"/>
      <c r="E8" s="23"/>
      <c r="F8" s="23"/>
      <c r="G8" s="23"/>
      <c r="H8" s="23"/>
      <c r="I8" s="23" t="s">
        <v>41</v>
      </c>
      <c r="J8" s="71">
        <v>43475</v>
      </c>
      <c r="O8" s="1"/>
      <c r="P8" s="1"/>
      <c r="Q8" s="1"/>
      <c r="R8" s="1"/>
    </row>
    <row r="9" spans="1:18" ht="15.75" x14ac:dyDescent="0.25">
      <c r="A9" s="16"/>
      <c r="B9" s="23" t="s">
        <v>40</v>
      </c>
      <c r="C9" s="23"/>
      <c r="D9" s="23"/>
      <c r="E9" s="23"/>
      <c r="F9" s="23"/>
      <c r="G9" s="23"/>
      <c r="H9" s="23"/>
      <c r="I9" s="23" t="s">
        <v>39</v>
      </c>
      <c r="J9" s="26">
        <v>25116726</v>
      </c>
      <c r="O9" s="1"/>
      <c r="P9" s="1"/>
      <c r="Q9" s="1"/>
      <c r="R9" s="1"/>
    </row>
    <row r="10" spans="1:18" ht="15.75" x14ac:dyDescent="0.25">
      <c r="A10" s="16"/>
      <c r="B10" s="23" t="s">
        <v>38</v>
      </c>
      <c r="C10" s="23"/>
      <c r="D10" s="23"/>
      <c r="E10" s="23"/>
      <c r="F10" s="23"/>
      <c r="G10" s="23"/>
      <c r="H10" s="23"/>
      <c r="I10" s="23" t="s">
        <v>37</v>
      </c>
      <c r="J10" s="26">
        <v>2300227</v>
      </c>
      <c r="O10" s="1"/>
      <c r="P10" s="1"/>
      <c r="Q10" s="1"/>
      <c r="R10" s="1"/>
    </row>
    <row r="11" spans="1:18" ht="15.75" x14ac:dyDescent="0.25">
      <c r="A11" s="16"/>
      <c r="B11" s="23"/>
      <c r="C11" s="23"/>
      <c r="D11" s="23" t="s">
        <v>74</v>
      </c>
      <c r="E11" s="23"/>
      <c r="F11" s="23"/>
      <c r="G11" s="23"/>
      <c r="H11" s="24"/>
      <c r="I11" s="24" t="s">
        <v>36</v>
      </c>
      <c r="J11" s="26">
        <v>82401370000</v>
      </c>
      <c r="O11" s="1"/>
      <c r="P11" s="1"/>
      <c r="Q11" s="1"/>
      <c r="R11" s="1"/>
    </row>
    <row r="12" spans="1:18" ht="15.75" x14ac:dyDescent="0.25">
      <c r="A12" s="16"/>
      <c r="B12" s="23"/>
      <c r="C12" s="23"/>
      <c r="D12" s="23"/>
      <c r="E12" s="23"/>
      <c r="F12" s="23"/>
      <c r="G12" s="23"/>
      <c r="H12" s="24"/>
      <c r="I12" s="24" t="s">
        <v>35</v>
      </c>
      <c r="J12" s="26"/>
      <c r="O12" s="1"/>
      <c r="P12" s="1"/>
      <c r="Q12" s="1"/>
      <c r="R12" s="1"/>
    </row>
    <row r="13" spans="1:18" ht="15.75" x14ac:dyDescent="0.25">
      <c r="A13" s="16"/>
      <c r="B13" s="24" t="s">
        <v>34</v>
      </c>
      <c r="C13" s="23"/>
      <c r="D13" s="23"/>
      <c r="E13" s="23"/>
      <c r="F13" s="23"/>
      <c r="G13" s="23"/>
      <c r="H13" s="24"/>
      <c r="I13" s="24" t="s">
        <v>33</v>
      </c>
      <c r="J13" s="26"/>
      <c r="O13" s="1"/>
      <c r="P13" s="1"/>
      <c r="Q13" s="1"/>
      <c r="R13" s="1"/>
    </row>
    <row r="14" spans="1:18" ht="15.75" x14ac:dyDescent="0.25">
      <c r="A14" s="16"/>
      <c r="B14" s="24" t="s">
        <v>32</v>
      </c>
      <c r="C14" s="23"/>
      <c r="D14" s="23"/>
      <c r="E14" s="23"/>
      <c r="F14" s="23"/>
      <c r="G14" s="23"/>
      <c r="H14" s="25"/>
      <c r="I14" s="23"/>
      <c r="J14" s="23"/>
      <c r="O14" s="1"/>
      <c r="P14" s="1"/>
      <c r="Q14" s="1"/>
      <c r="R14" s="1"/>
    </row>
    <row r="15" spans="1:18" ht="15.75" x14ac:dyDescent="0.25">
      <c r="A15" s="16"/>
      <c r="B15" s="21" t="s">
        <v>31</v>
      </c>
      <c r="C15" s="21"/>
      <c r="D15" s="21"/>
      <c r="E15" s="21"/>
      <c r="F15" s="21"/>
      <c r="G15" s="21"/>
      <c r="H15" s="21"/>
      <c r="I15" s="21"/>
      <c r="J15" s="21"/>
      <c r="O15" s="1"/>
      <c r="P15" s="1"/>
      <c r="Q15" s="1"/>
      <c r="R15" s="1"/>
    </row>
    <row r="16" spans="1:18" ht="15.6" x14ac:dyDescent="0.3">
      <c r="A16" s="16"/>
      <c r="B16" s="21"/>
      <c r="C16" s="21"/>
      <c r="D16" s="21"/>
      <c r="E16" s="21"/>
      <c r="F16" s="21"/>
      <c r="G16" s="21"/>
      <c r="H16" s="21"/>
      <c r="I16" s="21"/>
      <c r="J16" s="21"/>
      <c r="O16" s="1"/>
      <c r="P16" s="1"/>
      <c r="Q16" s="1"/>
      <c r="R16" s="1"/>
    </row>
    <row r="17" spans="1:18" ht="15.6" x14ac:dyDescent="0.3">
      <c r="A17" s="16"/>
      <c r="B17" s="21"/>
      <c r="C17" s="21"/>
      <c r="D17" s="21"/>
      <c r="E17" s="21"/>
      <c r="F17" s="21"/>
      <c r="G17" s="21"/>
      <c r="H17" s="21"/>
      <c r="I17" s="21"/>
      <c r="J17" s="21"/>
      <c r="O17" s="1"/>
      <c r="P17" s="1"/>
      <c r="Q17" s="1"/>
      <c r="R17" s="1"/>
    </row>
    <row r="18" spans="1:18" ht="15.6" customHeight="1" x14ac:dyDescent="0.25">
      <c r="A18" s="16"/>
      <c r="B18" s="131" t="s">
        <v>30</v>
      </c>
      <c r="C18" s="115" t="s">
        <v>29</v>
      </c>
      <c r="D18" s="133"/>
      <c r="E18" s="133"/>
      <c r="F18" s="133"/>
      <c r="G18" s="133"/>
      <c r="H18" s="131" t="s">
        <v>28</v>
      </c>
      <c r="I18" s="134" t="s">
        <v>27</v>
      </c>
      <c r="J18" s="103" t="s">
        <v>26</v>
      </c>
      <c r="O18" s="1"/>
      <c r="P18" s="1"/>
      <c r="Q18" s="1"/>
      <c r="R18" s="1"/>
    </row>
    <row r="19" spans="1:18" ht="15.75" x14ac:dyDescent="0.25">
      <c r="A19" s="16"/>
      <c r="B19" s="132"/>
      <c r="C19" s="26" t="s">
        <v>25</v>
      </c>
      <c r="D19" s="26" t="s">
        <v>25</v>
      </c>
      <c r="E19" s="26" t="s">
        <v>25</v>
      </c>
      <c r="F19" s="26" t="s">
        <v>25</v>
      </c>
      <c r="G19" s="101"/>
      <c r="H19" s="132"/>
      <c r="I19" s="135"/>
      <c r="J19" s="136" t="s">
        <v>24</v>
      </c>
      <c r="K19" s="2"/>
      <c r="M19" s="2"/>
      <c r="O19" s="1"/>
      <c r="P19" s="1"/>
      <c r="Q19" s="1"/>
      <c r="R19" s="1"/>
    </row>
    <row r="20" spans="1:18" ht="71.45" customHeight="1" x14ac:dyDescent="0.25">
      <c r="A20" s="16"/>
      <c r="B20" s="132"/>
      <c r="C20" s="27" t="s">
        <v>23</v>
      </c>
      <c r="D20" s="27" t="s">
        <v>22</v>
      </c>
      <c r="E20" s="27" t="s">
        <v>21</v>
      </c>
      <c r="F20" s="27" t="s">
        <v>20</v>
      </c>
      <c r="G20" s="70" t="s">
        <v>19</v>
      </c>
      <c r="H20" s="132"/>
      <c r="I20" s="135"/>
      <c r="J20" s="137"/>
      <c r="K20" s="2"/>
      <c r="N20" s="8"/>
      <c r="O20" s="1"/>
      <c r="P20" s="1"/>
      <c r="Q20" s="1"/>
      <c r="R20" s="1"/>
    </row>
    <row r="21" spans="1:18" ht="15.6" x14ac:dyDescent="0.3">
      <c r="A21" s="16"/>
      <c r="B21" s="28">
        <v>1</v>
      </c>
      <c r="C21" s="29" t="s">
        <v>18</v>
      </c>
      <c r="D21" s="30" t="s">
        <v>17</v>
      </c>
      <c r="E21" s="29" t="s">
        <v>16</v>
      </c>
      <c r="F21" s="30" t="s">
        <v>15</v>
      </c>
      <c r="G21" s="30" t="s">
        <v>14</v>
      </c>
      <c r="H21" s="29">
        <v>7</v>
      </c>
      <c r="I21" s="30">
        <v>8</v>
      </c>
      <c r="J21" s="30">
        <v>9</v>
      </c>
    </row>
    <row r="22" spans="1:18" ht="18" customHeight="1" x14ac:dyDescent="0.3">
      <c r="A22" s="16"/>
      <c r="B22" s="26"/>
      <c r="C22" s="29" t="s">
        <v>11</v>
      </c>
      <c r="D22" s="30" t="s">
        <v>5</v>
      </c>
      <c r="E22" s="29" t="s">
        <v>61</v>
      </c>
      <c r="F22" s="30" t="s">
        <v>53</v>
      </c>
      <c r="G22" s="30"/>
      <c r="H22" s="32">
        <v>10000000</v>
      </c>
      <c r="I22" s="33">
        <v>9997836</v>
      </c>
      <c r="J22" s="33">
        <v>9995636</v>
      </c>
      <c r="K22" s="10"/>
      <c r="L22" s="2"/>
      <c r="M22" s="2"/>
      <c r="N22" s="2"/>
      <c r="R22" s="2"/>
    </row>
    <row r="23" spans="1:18" ht="18" customHeight="1" x14ac:dyDescent="0.3">
      <c r="A23" s="16"/>
      <c r="B23" s="26"/>
      <c r="C23" s="29" t="s">
        <v>11</v>
      </c>
      <c r="D23" s="30" t="s">
        <v>5</v>
      </c>
      <c r="E23" s="29" t="s">
        <v>62</v>
      </c>
      <c r="F23" s="30" t="s">
        <v>53</v>
      </c>
      <c r="G23" s="30"/>
      <c r="H23" s="32">
        <v>22925094</v>
      </c>
      <c r="I23" s="33">
        <v>21957494</v>
      </c>
      <c r="J23" s="33">
        <v>6877528</v>
      </c>
      <c r="K23" s="10"/>
      <c r="L23" s="2"/>
      <c r="M23" s="2"/>
      <c r="N23" s="2"/>
      <c r="R23" s="2"/>
    </row>
    <row r="24" spans="1:18" ht="18" customHeight="1" x14ac:dyDescent="0.3">
      <c r="A24" s="16"/>
      <c r="B24" s="26"/>
      <c r="C24" s="29" t="s">
        <v>11</v>
      </c>
      <c r="D24" s="30" t="s">
        <v>5</v>
      </c>
      <c r="E24" s="29" t="s">
        <v>62</v>
      </c>
      <c r="F24" s="30" t="s">
        <v>7</v>
      </c>
      <c r="G24" s="30"/>
      <c r="H24" s="32">
        <v>74906</v>
      </c>
      <c r="I24" s="33">
        <v>74906</v>
      </c>
      <c r="J24" s="33">
        <v>74906</v>
      </c>
      <c r="K24" s="10"/>
      <c r="L24" s="2"/>
      <c r="M24" s="2"/>
      <c r="N24" s="2"/>
      <c r="R24" s="2"/>
    </row>
    <row r="25" spans="1:18" ht="18" customHeight="1" x14ac:dyDescent="0.3">
      <c r="A25" s="16"/>
      <c r="B25" s="26"/>
      <c r="C25" s="29"/>
      <c r="D25" s="30"/>
      <c r="E25" s="29"/>
      <c r="F25" s="30"/>
      <c r="G25" s="30"/>
      <c r="H25" s="34">
        <f>H22+H23+H24</f>
        <v>33000000</v>
      </c>
      <c r="I25" s="35">
        <f>I22+I23+I24</f>
        <v>32030236</v>
      </c>
      <c r="J25" s="35">
        <f>J22+J23+J24</f>
        <v>16948070</v>
      </c>
      <c r="K25" s="10"/>
      <c r="L25" s="2"/>
      <c r="M25" s="2"/>
      <c r="N25" s="2"/>
      <c r="R25" s="2"/>
    </row>
    <row r="26" spans="1:18" ht="18" customHeight="1" x14ac:dyDescent="0.25">
      <c r="A26" s="16"/>
      <c r="B26" s="28" t="s">
        <v>51</v>
      </c>
      <c r="C26" s="29" t="s">
        <v>11</v>
      </c>
      <c r="D26" s="30" t="s">
        <v>5</v>
      </c>
      <c r="E26" s="29" t="s">
        <v>65</v>
      </c>
      <c r="F26" s="30" t="s">
        <v>13</v>
      </c>
      <c r="G26" s="30"/>
      <c r="H26" s="32">
        <v>13035400</v>
      </c>
      <c r="I26" s="33">
        <v>12030274</v>
      </c>
      <c r="J26" s="49">
        <v>9787321.9100000001</v>
      </c>
      <c r="K26" s="10"/>
      <c r="M26" s="10">
        <f>I26-J26</f>
        <v>2242952.09</v>
      </c>
      <c r="N26" s="2"/>
    </row>
    <row r="27" spans="1:18" ht="18" customHeight="1" x14ac:dyDescent="0.3">
      <c r="A27" s="16"/>
      <c r="B27" s="28"/>
      <c r="C27" s="29" t="s">
        <v>11</v>
      </c>
      <c r="D27" s="30" t="s">
        <v>5</v>
      </c>
      <c r="E27" s="29" t="s">
        <v>65</v>
      </c>
      <c r="F27" s="30" t="s">
        <v>12</v>
      </c>
      <c r="G27" s="30"/>
      <c r="H27" s="32">
        <v>1200000</v>
      </c>
      <c r="I27" s="33">
        <v>900000</v>
      </c>
      <c r="J27" s="49">
        <v>326208.92</v>
      </c>
      <c r="K27" s="10"/>
      <c r="M27" s="10">
        <f>I27-J27</f>
        <v>573791.08000000007</v>
      </c>
    </row>
    <row r="28" spans="1:18" ht="18" customHeight="1" x14ac:dyDescent="0.3">
      <c r="A28" s="16"/>
      <c r="B28" s="28"/>
      <c r="C28" s="29" t="s">
        <v>11</v>
      </c>
      <c r="D28" s="30" t="s">
        <v>5</v>
      </c>
      <c r="E28" s="29" t="s">
        <v>65</v>
      </c>
      <c r="F28" s="30" t="s">
        <v>47</v>
      </c>
      <c r="G28" s="30"/>
      <c r="H28" s="32">
        <v>3936000</v>
      </c>
      <c r="I28" s="33">
        <v>3607930</v>
      </c>
      <c r="J28" s="49">
        <v>3083929.93</v>
      </c>
      <c r="K28" s="10"/>
      <c r="M28" s="10">
        <f t="shared" ref="M28:M33" si="0">I28-J28</f>
        <v>524000.06999999983</v>
      </c>
      <c r="O28" s="7"/>
    </row>
    <row r="29" spans="1:18" ht="18" customHeight="1" x14ac:dyDescent="0.3">
      <c r="A29" s="16"/>
      <c r="B29" s="28"/>
      <c r="C29" s="29" t="s">
        <v>11</v>
      </c>
      <c r="D29" s="30" t="s">
        <v>5</v>
      </c>
      <c r="E29" s="29" t="s">
        <v>65</v>
      </c>
      <c r="F29" s="30" t="s">
        <v>53</v>
      </c>
      <c r="G29" s="30"/>
      <c r="H29" s="32">
        <v>636000</v>
      </c>
      <c r="I29" s="33">
        <v>586000</v>
      </c>
      <c r="J29" s="49">
        <v>512591</v>
      </c>
      <c r="K29" s="10"/>
      <c r="M29" s="10">
        <f t="shared" si="0"/>
        <v>73409</v>
      </c>
      <c r="O29" s="7"/>
    </row>
    <row r="30" spans="1:18" ht="18" customHeight="1" x14ac:dyDescent="0.3">
      <c r="A30" s="16"/>
      <c r="B30" s="28"/>
      <c r="C30" s="29" t="s">
        <v>11</v>
      </c>
      <c r="D30" s="30" t="s">
        <v>5</v>
      </c>
      <c r="E30" s="29" t="s">
        <v>65</v>
      </c>
      <c r="F30" s="30" t="s">
        <v>7</v>
      </c>
      <c r="G30" s="30"/>
      <c r="H30" s="32">
        <v>730000</v>
      </c>
      <c r="I30" s="33">
        <v>676230</v>
      </c>
      <c r="J30" s="49">
        <v>503727.29</v>
      </c>
      <c r="K30" s="10"/>
      <c r="M30" s="10">
        <f t="shared" si="0"/>
        <v>172502.71000000002</v>
      </c>
    </row>
    <row r="31" spans="1:18" ht="18" customHeight="1" x14ac:dyDescent="0.3">
      <c r="A31" s="16"/>
      <c r="B31" s="28"/>
      <c r="C31" s="29" t="s">
        <v>11</v>
      </c>
      <c r="D31" s="30" t="s">
        <v>5</v>
      </c>
      <c r="E31" s="29" t="s">
        <v>65</v>
      </c>
      <c r="F31" s="30" t="s">
        <v>6</v>
      </c>
      <c r="G31" s="30"/>
      <c r="H31" s="32">
        <v>47736.88</v>
      </c>
      <c r="I31" s="33">
        <v>47736.88</v>
      </c>
      <c r="J31" s="49">
        <v>0</v>
      </c>
      <c r="K31" s="10"/>
      <c r="M31" s="10">
        <f t="shared" si="0"/>
        <v>47736.88</v>
      </c>
    </row>
    <row r="32" spans="1:18" ht="18" customHeight="1" x14ac:dyDescent="0.3">
      <c r="A32" s="16"/>
      <c r="B32" s="36"/>
      <c r="C32" s="29" t="s">
        <v>11</v>
      </c>
      <c r="D32" s="30" t="s">
        <v>5</v>
      </c>
      <c r="E32" s="29" t="s">
        <v>65</v>
      </c>
      <c r="F32" s="30" t="s">
        <v>4</v>
      </c>
      <c r="G32" s="30"/>
      <c r="H32" s="33">
        <v>0</v>
      </c>
      <c r="I32" s="33">
        <v>0</v>
      </c>
      <c r="J32" s="49">
        <v>0</v>
      </c>
      <c r="K32" s="10"/>
      <c r="M32" s="10">
        <f t="shared" si="0"/>
        <v>0</v>
      </c>
    </row>
    <row r="33" spans="1:21" ht="18" customHeight="1" x14ac:dyDescent="0.3">
      <c r="A33" s="16"/>
      <c r="B33" s="36"/>
      <c r="C33" s="37" t="s">
        <v>11</v>
      </c>
      <c r="D33" s="38" t="s">
        <v>5</v>
      </c>
      <c r="E33" s="29" t="s">
        <v>65</v>
      </c>
      <c r="F33" s="38" t="s">
        <v>50</v>
      </c>
      <c r="G33" s="38"/>
      <c r="H33" s="39">
        <v>2263.12</v>
      </c>
      <c r="I33" s="40">
        <v>2263.12</v>
      </c>
      <c r="J33" s="49">
        <v>0</v>
      </c>
      <c r="K33" s="10"/>
      <c r="M33" s="10">
        <f t="shared" si="0"/>
        <v>2263.12</v>
      </c>
    </row>
    <row r="34" spans="1:21" ht="24.6" customHeight="1" thickBot="1" x14ac:dyDescent="0.3">
      <c r="A34" s="16"/>
      <c r="B34" s="36" t="s">
        <v>52</v>
      </c>
      <c r="C34" s="77"/>
      <c r="D34" s="77"/>
      <c r="E34" s="77"/>
      <c r="F34" s="77"/>
      <c r="G34" s="77"/>
      <c r="H34" s="86">
        <f>H26+H27+H28+H29+H30+H31+H32+H33</f>
        <v>19587400</v>
      </c>
      <c r="I34" s="87">
        <f>I26+I27+I28+I29+I30+I31+I32+I33</f>
        <v>17850434</v>
      </c>
      <c r="J34" s="88">
        <f>J26+J27+J28+J29+J30+J31+J32+J33</f>
        <v>14213779.049999999</v>
      </c>
      <c r="K34" s="10"/>
      <c r="N34" s="10"/>
    </row>
    <row r="35" spans="1:21" ht="25.15" customHeight="1" thickBot="1" x14ac:dyDescent="0.3">
      <c r="A35" s="16"/>
      <c r="B35" s="50" t="s">
        <v>3</v>
      </c>
      <c r="C35" s="51"/>
      <c r="D35" s="52"/>
      <c r="E35" s="51"/>
      <c r="F35" s="52"/>
      <c r="G35" s="52"/>
      <c r="H35" s="53">
        <f>H25+H34</f>
        <v>52587400</v>
      </c>
      <c r="I35" s="56">
        <f>I25+I34</f>
        <v>49880670</v>
      </c>
      <c r="J35" s="89">
        <v>53551795.859999999</v>
      </c>
      <c r="K35" s="10"/>
      <c r="N35" s="10"/>
    </row>
    <row r="36" spans="1:21" ht="18" customHeight="1" x14ac:dyDescent="0.3">
      <c r="A36" s="16"/>
      <c r="B36" s="44"/>
      <c r="C36" s="45" t="s">
        <v>11</v>
      </c>
      <c r="D36" s="46" t="s">
        <v>5</v>
      </c>
      <c r="E36" s="45" t="s">
        <v>66</v>
      </c>
      <c r="F36" s="46" t="s">
        <v>8</v>
      </c>
      <c r="G36" s="46"/>
      <c r="H36" s="47">
        <v>125925500</v>
      </c>
      <c r="I36" s="48">
        <v>116394830</v>
      </c>
      <c r="J36" s="48">
        <v>131487034.64</v>
      </c>
      <c r="K36" s="10"/>
      <c r="M36" s="9"/>
      <c r="N36" s="12"/>
      <c r="O36" s="12"/>
      <c r="P36" s="12"/>
      <c r="Q36" s="12"/>
      <c r="R36" s="12"/>
      <c r="S36" s="11"/>
      <c r="T36" s="14"/>
      <c r="U36" s="14"/>
    </row>
    <row r="37" spans="1:21" ht="18" customHeight="1" x14ac:dyDescent="0.3">
      <c r="A37" s="16"/>
      <c r="B37" s="28"/>
      <c r="C37" s="29" t="s">
        <v>11</v>
      </c>
      <c r="D37" s="30" t="s">
        <v>5</v>
      </c>
      <c r="E37" s="45" t="s">
        <v>66</v>
      </c>
      <c r="F37" s="30" t="s">
        <v>10</v>
      </c>
      <c r="G37" s="30"/>
      <c r="H37" s="32">
        <v>9500900</v>
      </c>
      <c r="I37" s="49">
        <v>7126000</v>
      </c>
      <c r="J37" s="49">
        <v>6216824.7199999997</v>
      </c>
      <c r="K37" s="10"/>
      <c r="M37" s="9"/>
      <c r="N37" s="12"/>
      <c r="O37" s="12"/>
      <c r="P37" s="12"/>
      <c r="Q37" s="12"/>
      <c r="R37" s="12"/>
      <c r="S37" s="11"/>
      <c r="T37" s="14"/>
      <c r="U37" s="14"/>
    </row>
    <row r="38" spans="1:21" ht="18" customHeight="1" x14ac:dyDescent="0.3">
      <c r="A38" s="16"/>
      <c r="B38" s="28"/>
      <c r="C38" s="29" t="s">
        <v>11</v>
      </c>
      <c r="D38" s="30" t="s">
        <v>5</v>
      </c>
      <c r="E38" s="45" t="s">
        <v>66</v>
      </c>
      <c r="F38" s="30" t="s">
        <v>48</v>
      </c>
      <c r="G38" s="30"/>
      <c r="H38" s="32">
        <v>40311900</v>
      </c>
      <c r="I38" s="49">
        <v>37403400</v>
      </c>
      <c r="J38" s="49">
        <v>39774955.039999999</v>
      </c>
      <c r="K38" s="10">
        <f>J36+J38+J51+J49</f>
        <v>356640279.68000001</v>
      </c>
      <c r="M38" s="9"/>
      <c r="N38" s="12"/>
      <c r="O38" s="12"/>
      <c r="P38" s="12"/>
      <c r="Q38" s="12"/>
      <c r="R38" s="12"/>
      <c r="T38" s="11"/>
      <c r="U38" s="11"/>
    </row>
    <row r="39" spans="1:21" ht="18" customHeight="1" x14ac:dyDescent="0.3">
      <c r="A39" s="16"/>
      <c r="B39" s="28"/>
      <c r="C39" s="29" t="s">
        <v>11</v>
      </c>
      <c r="D39" s="30" t="s">
        <v>5</v>
      </c>
      <c r="E39" s="45" t="s">
        <v>66</v>
      </c>
      <c r="F39" s="30" t="s">
        <v>53</v>
      </c>
      <c r="G39" s="30"/>
      <c r="H39" s="32">
        <v>3829010</v>
      </c>
      <c r="I39" s="49">
        <v>3509900</v>
      </c>
      <c r="J39" s="49">
        <v>4185787.3</v>
      </c>
      <c r="K39" s="10"/>
      <c r="M39" s="9"/>
      <c r="N39" s="12"/>
      <c r="O39" s="12"/>
      <c r="P39" s="12"/>
      <c r="Q39" s="12"/>
      <c r="R39" s="12"/>
      <c r="T39" s="11"/>
      <c r="U39" s="11"/>
    </row>
    <row r="40" spans="1:21" ht="18" customHeight="1" x14ac:dyDescent="0.3">
      <c r="A40" s="16"/>
      <c r="B40" s="28"/>
      <c r="C40" s="29" t="s">
        <v>11</v>
      </c>
      <c r="D40" s="30" t="s">
        <v>5</v>
      </c>
      <c r="E40" s="45" t="s">
        <v>66</v>
      </c>
      <c r="F40" s="30" t="s">
        <v>55</v>
      </c>
      <c r="G40" s="30"/>
      <c r="H40" s="32">
        <v>6000000</v>
      </c>
      <c r="I40" s="49">
        <v>6000000</v>
      </c>
      <c r="J40" s="49">
        <v>5998377</v>
      </c>
      <c r="K40" s="10"/>
      <c r="M40" s="9"/>
      <c r="N40" s="12"/>
      <c r="O40" s="12"/>
      <c r="P40" s="12"/>
      <c r="Q40" s="12"/>
      <c r="R40" s="12"/>
      <c r="T40" s="11"/>
      <c r="U40" s="11"/>
    </row>
    <row r="41" spans="1:21" ht="18" customHeight="1" x14ac:dyDescent="0.3">
      <c r="A41" s="16"/>
      <c r="B41" s="28"/>
      <c r="C41" s="29" t="s">
        <v>11</v>
      </c>
      <c r="D41" s="30" t="s">
        <v>5</v>
      </c>
      <c r="E41" s="45" t="s">
        <v>66</v>
      </c>
      <c r="F41" s="30" t="s">
        <v>7</v>
      </c>
      <c r="G41" s="30"/>
      <c r="H41" s="32">
        <v>44080890</v>
      </c>
      <c r="I41" s="49">
        <v>40407437</v>
      </c>
      <c r="J41" s="49">
        <v>44015756.880000003</v>
      </c>
      <c r="K41" s="10"/>
      <c r="M41" s="9"/>
      <c r="N41" s="12"/>
      <c r="O41" s="12"/>
      <c r="P41" s="10"/>
      <c r="Q41" s="10"/>
      <c r="R41" s="10"/>
      <c r="T41" s="11"/>
      <c r="U41" s="11"/>
    </row>
    <row r="42" spans="1:21" ht="18" customHeight="1" x14ac:dyDescent="0.3">
      <c r="A42" s="16"/>
      <c r="B42" s="28"/>
      <c r="C42" s="29" t="s">
        <v>11</v>
      </c>
      <c r="D42" s="30" t="s">
        <v>5</v>
      </c>
      <c r="E42" s="45" t="s">
        <v>66</v>
      </c>
      <c r="F42" s="30" t="s">
        <v>6</v>
      </c>
      <c r="G42" s="30"/>
      <c r="H42" s="32">
        <v>4398000</v>
      </c>
      <c r="I42" s="49">
        <v>398000</v>
      </c>
      <c r="J42" s="49">
        <v>14500</v>
      </c>
      <c r="K42" s="10"/>
      <c r="M42" s="9"/>
      <c r="N42" s="12"/>
      <c r="O42" s="12"/>
      <c r="P42" s="12"/>
      <c r="Q42" s="12"/>
      <c r="R42" s="12"/>
      <c r="S42" s="13"/>
      <c r="T42" s="14"/>
      <c r="U42" s="14"/>
    </row>
    <row r="43" spans="1:21" ht="18" customHeight="1" x14ac:dyDescent="0.3">
      <c r="A43" s="16"/>
      <c r="B43" s="28"/>
      <c r="C43" s="29" t="s">
        <v>11</v>
      </c>
      <c r="D43" s="30" t="s">
        <v>5</v>
      </c>
      <c r="E43" s="45" t="s">
        <v>66</v>
      </c>
      <c r="F43" s="30" t="s">
        <v>4</v>
      </c>
      <c r="G43" s="30"/>
      <c r="H43" s="32">
        <v>84000</v>
      </c>
      <c r="I43" s="49">
        <v>84000</v>
      </c>
      <c r="J43" s="49">
        <v>30991.42</v>
      </c>
      <c r="K43" s="10"/>
      <c r="M43" s="9"/>
      <c r="N43" s="12"/>
      <c r="O43" s="12"/>
      <c r="P43" s="12"/>
      <c r="Q43" s="12"/>
      <c r="R43" s="12"/>
      <c r="S43" s="13"/>
      <c r="T43" s="14"/>
      <c r="U43" s="14"/>
    </row>
    <row r="44" spans="1:21" ht="18" customHeight="1" x14ac:dyDescent="0.3">
      <c r="A44" s="16"/>
      <c r="B44" s="28"/>
      <c r="C44" s="29" t="s">
        <v>11</v>
      </c>
      <c r="D44" s="30" t="s">
        <v>5</v>
      </c>
      <c r="E44" s="45" t="s">
        <v>66</v>
      </c>
      <c r="F44" s="30" t="s">
        <v>50</v>
      </c>
      <c r="G44" s="30"/>
      <c r="H44" s="32">
        <v>210000</v>
      </c>
      <c r="I44" s="49">
        <v>210000</v>
      </c>
      <c r="J44" s="110">
        <v>278440.46000000002</v>
      </c>
      <c r="K44" s="10"/>
      <c r="M44" s="9"/>
      <c r="N44" s="12"/>
      <c r="O44" s="12"/>
      <c r="P44" s="12"/>
      <c r="Q44" s="12"/>
      <c r="R44" s="12"/>
      <c r="S44" s="13"/>
      <c r="T44" s="14"/>
      <c r="U44" s="14"/>
    </row>
    <row r="45" spans="1:21" ht="18" customHeight="1" x14ac:dyDescent="0.3">
      <c r="A45" s="16"/>
      <c r="B45" s="28"/>
      <c r="C45" s="29" t="s">
        <v>11</v>
      </c>
      <c r="D45" s="30" t="s">
        <v>5</v>
      </c>
      <c r="E45" s="45" t="s">
        <v>67</v>
      </c>
      <c r="F45" s="30" t="s">
        <v>7</v>
      </c>
      <c r="G45" s="30"/>
      <c r="H45" s="32">
        <v>4553000</v>
      </c>
      <c r="I45" s="49">
        <v>4173560</v>
      </c>
      <c r="J45" s="49">
        <v>4091460.17</v>
      </c>
      <c r="K45" s="10"/>
      <c r="M45" s="9"/>
      <c r="N45" s="12"/>
      <c r="O45" s="12"/>
      <c r="P45" s="12"/>
      <c r="Q45" s="12"/>
      <c r="R45" s="12"/>
      <c r="S45" s="14"/>
      <c r="T45" s="14"/>
      <c r="U45" s="14"/>
    </row>
    <row r="46" spans="1:21" ht="18" customHeight="1" x14ac:dyDescent="0.3">
      <c r="A46" s="16"/>
      <c r="B46" s="28"/>
      <c r="C46" s="30" t="s">
        <v>11</v>
      </c>
      <c r="D46" s="30" t="s">
        <v>5</v>
      </c>
      <c r="E46" s="30" t="s">
        <v>68</v>
      </c>
      <c r="F46" s="38" t="s">
        <v>55</v>
      </c>
      <c r="G46" s="30"/>
      <c r="H46" s="33">
        <v>46518900</v>
      </c>
      <c r="I46" s="49">
        <v>43393900</v>
      </c>
      <c r="J46" s="49">
        <v>58268879</v>
      </c>
      <c r="K46" s="10"/>
      <c r="M46" s="9"/>
      <c r="N46" s="12"/>
      <c r="O46" s="12"/>
      <c r="P46" s="12"/>
      <c r="Q46" s="12"/>
      <c r="R46" s="12"/>
      <c r="S46" s="14"/>
      <c r="T46" s="14"/>
      <c r="U46" s="14"/>
    </row>
    <row r="47" spans="1:21" ht="18" customHeight="1" thickBot="1" x14ac:dyDescent="0.35">
      <c r="A47" s="16"/>
      <c r="B47" s="96"/>
      <c r="C47" s="77" t="s">
        <v>11</v>
      </c>
      <c r="D47" s="77" t="s">
        <v>5</v>
      </c>
      <c r="E47" s="77" t="s">
        <v>68</v>
      </c>
      <c r="F47" s="109" t="s">
        <v>7</v>
      </c>
      <c r="G47" s="38"/>
      <c r="H47" s="39">
        <v>25481100</v>
      </c>
      <c r="I47" s="72">
        <v>23357621</v>
      </c>
      <c r="J47" s="72">
        <v>13731121</v>
      </c>
      <c r="K47" s="10"/>
      <c r="M47" s="9"/>
      <c r="N47" s="12"/>
      <c r="O47" s="12"/>
      <c r="P47" s="12"/>
      <c r="Q47" s="12"/>
      <c r="R47" s="12"/>
      <c r="S47" s="14"/>
      <c r="T47" s="14"/>
      <c r="U47" s="14"/>
    </row>
    <row r="48" spans="1:21" ht="28.15" customHeight="1" thickBot="1" x14ac:dyDescent="0.3">
      <c r="A48" s="16"/>
      <c r="B48" s="97" t="s">
        <v>3</v>
      </c>
      <c r="C48" s="99"/>
      <c r="D48" s="52"/>
      <c r="E48" s="100"/>
      <c r="F48" s="98"/>
      <c r="G48" s="52"/>
      <c r="H48" s="53">
        <f>H36+H37+H38+H39+H40+H41+H42+H43+H44+H45+H46+H47</f>
        <v>310893200</v>
      </c>
      <c r="I48" s="54">
        <f>I36+I37+I38+I39+I40+I41+I42+I43+I44+I45+I46+I47</f>
        <v>282458648</v>
      </c>
      <c r="J48" s="54">
        <f>J36+J37+J38+J39+J40+J41+J42+J43+J44+J45+J46+J47</f>
        <v>308094127.63</v>
      </c>
      <c r="K48" s="10"/>
      <c r="N48" s="10"/>
    </row>
    <row r="49" spans="1:18" ht="18" customHeight="1" x14ac:dyDescent="0.3">
      <c r="A49" s="16"/>
      <c r="B49" s="44"/>
      <c r="C49" s="45" t="s">
        <v>9</v>
      </c>
      <c r="D49" s="46" t="s">
        <v>5</v>
      </c>
      <c r="E49" s="45" t="s">
        <v>66</v>
      </c>
      <c r="F49" s="46" t="s">
        <v>8</v>
      </c>
      <c r="G49" s="46"/>
      <c r="H49" s="47">
        <v>140462110</v>
      </c>
      <c r="I49" s="48">
        <v>129597430</v>
      </c>
      <c r="J49" s="105">
        <v>144537100</v>
      </c>
      <c r="K49" s="10"/>
      <c r="N49" s="10"/>
      <c r="O49" s="10"/>
    </row>
    <row r="50" spans="1:18" ht="18" customHeight="1" x14ac:dyDescent="0.3">
      <c r="A50" s="16"/>
      <c r="B50" s="44"/>
      <c r="C50" s="45" t="s">
        <v>9</v>
      </c>
      <c r="D50" s="46" t="s">
        <v>5</v>
      </c>
      <c r="E50" s="45" t="s">
        <v>66</v>
      </c>
      <c r="F50" s="46" t="s">
        <v>10</v>
      </c>
      <c r="G50" s="46"/>
      <c r="H50" s="47">
        <v>700000</v>
      </c>
      <c r="I50" s="48">
        <v>525000</v>
      </c>
      <c r="J50" s="49">
        <v>470574</v>
      </c>
      <c r="K50" s="10"/>
      <c r="O50" s="10"/>
    </row>
    <row r="51" spans="1:18" ht="18" customHeight="1" x14ac:dyDescent="0.3">
      <c r="A51" s="16"/>
      <c r="B51" s="28"/>
      <c r="C51" s="29" t="s">
        <v>9</v>
      </c>
      <c r="D51" s="30" t="s">
        <v>5</v>
      </c>
      <c r="E51" s="45" t="s">
        <v>66</v>
      </c>
      <c r="F51" s="30" t="s">
        <v>48</v>
      </c>
      <c r="G51" s="30"/>
      <c r="H51" s="32">
        <v>43241190</v>
      </c>
      <c r="I51" s="49">
        <v>40101900</v>
      </c>
      <c r="J51" s="49">
        <v>40841190</v>
      </c>
      <c r="K51" s="10"/>
      <c r="N51" s="10"/>
      <c r="O51" s="10"/>
      <c r="Q51" s="10"/>
      <c r="R51" s="10"/>
    </row>
    <row r="52" spans="1:18" ht="18" customHeight="1" x14ac:dyDescent="0.3">
      <c r="A52" s="16"/>
      <c r="B52" s="28"/>
      <c r="C52" s="29" t="s">
        <v>9</v>
      </c>
      <c r="D52" s="30" t="s">
        <v>5</v>
      </c>
      <c r="E52" s="45" t="s">
        <v>66</v>
      </c>
      <c r="F52" s="30" t="s">
        <v>53</v>
      </c>
      <c r="G52" s="30"/>
      <c r="H52" s="32">
        <v>4119000</v>
      </c>
      <c r="I52" s="49">
        <v>3775750</v>
      </c>
      <c r="J52" s="49">
        <v>3829215.98</v>
      </c>
      <c r="K52" s="10"/>
      <c r="N52" s="10"/>
      <c r="O52" s="10"/>
      <c r="Q52" s="10"/>
      <c r="R52" s="10"/>
    </row>
    <row r="53" spans="1:18" ht="18" customHeight="1" x14ac:dyDescent="0.3">
      <c r="A53" s="16"/>
      <c r="B53" s="28"/>
      <c r="C53" s="29" t="s">
        <v>9</v>
      </c>
      <c r="D53" s="30" t="s">
        <v>5</v>
      </c>
      <c r="E53" s="45" t="s">
        <v>66</v>
      </c>
      <c r="F53" s="30" t="s">
        <v>55</v>
      </c>
      <c r="G53" s="30"/>
      <c r="H53" s="32">
        <v>2400000</v>
      </c>
      <c r="I53" s="49">
        <v>2400000</v>
      </c>
      <c r="J53" s="49">
        <v>2400000</v>
      </c>
      <c r="K53" s="10"/>
      <c r="N53" s="10"/>
      <c r="O53" s="10"/>
      <c r="Q53" s="10"/>
      <c r="R53" s="10"/>
    </row>
    <row r="54" spans="1:18" ht="18" customHeight="1" x14ac:dyDescent="0.3">
      <c r="A54" s="16"/>
      <c r="B54" s="28"/>
      <c r="C54" s="29" t="s">
        <v>9</v>
      </c>
      <c r="D54" s="30" t="s">
        <v>5</v>
      </c>
      <c r="E54" s="45" t="s">
        <v>66</v>
      </c>
      <c r="F54" s="30" t="s">
        <v>7</v>
      </c>
      <c r="G54" s="30"/>
      <c r="H54" s="32">
        <v>15579000</v>
      </c>
      <c r="I54" s="49">
        <v>14280490</v>
      </c>
      <c r="J54" s="49">
        <v>14443049.5</v>
      </c>
      <c r="K54" s="10"/>
      <c r="O54" s="10"/>
      <c r="P54" s="1"/>
      <c r="Q54" s="1"/>
      <c r="R54" s="1"/>
    </row>
    <row r="55" spans="1:18" ht="18" customHeight="1" x14ac:dyDescent="0.3">
      <c r="A55" s="16"/>
      <c r="B55" s="28"/>
      <c r="C55" s="29" t="s">
        <v>9</v>
      </c>
      <c r="D55" s="30" t="s">
        <v>5</v>
      </c>
      <c r="E55" s="45" t="s">
        <v>66</v>
      </c>
      <c r="F55" s="30" t="s">
        <v>54</v>
      </c>
      <c r="G55" s="30"/>
      <c r="H55" s="32">
        <v>0</v>
      </c>
      <c r="I55" s="49"/>
      <c r="J55" s="49">
        <v>0</v>
      </c>
      <c r="K55" s="10"/>
      <c r="O55" s="10"/>
      <c r="P55" s="1"/>
      <c r="Q55" s="1"/>
      <c r="R55" s="1"/>
    </row>
    <row r="56" spans="1:18" ht="15.6" x14ac:dyDescent="0.3">
      <c r="A56" s="16"/>
      <c r="B56" s="28"/>
      <c r="C56" s="29" t="s">
        <v>9</v>
      </c>
      <c r="D56" s="30" t="s">
        <v>5</v>
      </c>
      <c r="E56" s="45" t="s">
        <v>66</v>
      </c>
      <c r="F56" s="30" t="s">
        <v>6</v>
      </c>
      <c r="G56" s="30"/>
      <c r="H56" s="32">
        <v>6196000</v>
      </c>
      <c r="I56" s="49">
        <v>1096000</v>
      </c>
      <c r="J56" s="49">
        <v>1096000</v>
      </c>
      <c r="K56" s="10"/>
      <c r="M56" s="2"/>
      <c r="O56" s="10"/>
      <c r="P56" s="1"/>
      <c r="Q56" s="1"/>
      <c r="R56" s="1"/>
    </row>
    <row r="57" spans="1:18" ht="15.6" x14ac:dyDescent="0.3">
      <c r="A57" s="16"/>
      <c r="B57" s="36"/>
      <c r="C57" s="29" t="s">
        <v>9</v>
      </c>
      <c r="D57" s="30" t="s">
        <v>5</v>
      </c>
      <c r="E57" s="45" t="s">
        <v>66</v>
      </c>
      <c r="F57" s="30" t="s">
        <v>4</v>
      </c>
      <c r="G57" s="30"/>
      <c r="H57" s="32">
        <v>28000</v>
      </c>
      <c r="I57" s="49">
        <v>28000</v>
      </c>
      <c r="J57" s="49">
        <v>10400</v>
      </c>
      <c r="K57" s="10"/>
      <c r="M57" s="2"/>
      <c r="O57" s="10"/>
      <c r="P57" s="1"/>
      <c r="Q57" s="1"/>
      <c r="R57" s="1"/>
    </row>
    <row r="58" spans="1:18" ht="15.6" x14ac:dyDescent="0.3">
      <c r="A58" s="16"/>
      <c r="B58" s="36"/>
      <c r="C58" s="29" t="s">
        <v>9</v>
      </c>
      <c r="D58" s="30" t="s">
        <v>5</v>
      </c>
      <c r="E58" s="45" t="s">
        <v>66</v>
      </c>
      <c r="F58" s="30" t="s">
        <v>50</v>
      </c>
      <c r="G58" s="30"/>
      <c r="H58" s="32">
        <v>120000</v>
      </c>
      <c r="I58" s="49">
        <v>120000</v>
      </c>
      <c r="J58" s="49">
        <v>204.23</v>
      </c>
      <c r="K58" s="10"/>
      <c r="M58" s="2"/>
      <c r="O58" s="10"/>
      <c r="P58" s="1"/>
      <c r="Q58" s="1"/>
      <c r="R58" s="1"/>
    </row>
    <row r="59" spans="1:18" ht="15.6" x14ac:dyDescent="0.3">
      <c r="A59" s="16"/>
      <c r="B59" s="36"/>
      <c r="C59" s="30" t="s">
        <v>9</v>
      </c>
      <c r="D59" s="30" t="s">
        <v>5</v>
      </c>
      <c r="E59" s="30" t="s">
        <v>71</v>
      </c>
      <c r="F59" s="30" t="s">
        <v>55</v>
      </c>
      <c r="G59" s="30"/>
      <c r="H59" s="33">
        <v>7600000</v>
      </c>
      <c r="I59" s="49">
        <v>6460000</v>
      </c>
      <c r="J59" s="49">
        <v>6475000</v>
      </c>
      <c r="K59" s="10"/>
      <c r="M59" s="2"/>
      <c r="O59" s="10"/>
      <c r="P59" s="1"/>
      <c r="Q59" s="1"/>
      <c r="R59" s="1"/>
    </row>
    <row r="60" spans="1:18" ht="16.149999999999999" thickBot="1" x14ac:dyDescent="0.35">
      <c r="A60" s="16"/>
      <c r="B60" s="55"/>
      <c r="C60" s="37" t="s">
        <v>9</v>
      </c>
      <c r="D60" s="38" t="s">
        <v>5</v>
      </c>
      <c r="E60" s="37" t="s">
        <v>71</v>
      </c>
      <c r="F60" s="38" t="s">
        <v>54</v>
      </c>
      <c r="G60" s="38"/>
      <c r="H60" s="39">
        <v>35000000</v>
      </c>
      <c r="I60" s="40">
        <v>35000000</v>
      </c>
      <c r="J60" s="104">
        <v>36458376</v>
      </c>
      <c r="K60" s="10"/>
      <c r="M60" s="2"/>
      <c r="O60" s="10"/>
      <c r="P60" s="1"/>
      <c r="Q60" s="1"/>
      <c r="R60" s="1"/>
    </row>
    <row r="61" spans="1:18" ht="31.15" customHeight="1" thickBot="1" x14ac:dyDescent="0.3">
      <c r="A61" s="16"/>
      <c r="B61" s="50" t="s">
        <v>3</v>
      </c>
      <c r="C61" s="51"/>
      <c r="D61" s="52"/>
      <c r="E61" s="51"/>
      <c r="F61" s="52"/>
      <c r="G61" s="52"/>
      <c r="H61" s="53">
        <f>H49+H50+H51+H52+H53+H54+H55+H56+H57+H58+H59+H60</f>
        <v>255445300</v>
      </c>
      <c r="I61" s="56">
        <f>I49+I50+I51+I52+I53+I54+I55+I56+I57+I58+I59+I60</f>
        <v>233384570</v>
      </c>
      <c r="J61" s="54">
        <f>J49+J50+J51+J52+J53+J54+J55+J56+J57+J58+J59+J60</f>
        <v>250561109.70999998</v>
      </c>
      <c r="K61" s="10"/>
      <c r="N61" s="10"/>
      <c r="P61" s="1"/>
      <c r="Q61" s="1"/>
      <c r="R61" s="1"/>
    </row>
    <row r="62" spans="1:18" ht="18" customHeight="1" x14ac:dyDescent="0.25">
      <c r="A62" s="16"/>
      <c r="B62" s="44"/>
      <c r="C62" s="45" t="s">
        <v>46</v>
      </c>
      <c r="D62" s="46" t="s">
        <v>5</v>
      </c>
      <c r="E62" s="45" t="s">
        <v>66</v>
      </c>
      <c r="F62" s="46" t="s">
        <v>8</v>
      </c>
      <c r="G62" s="46"/>
      <c r="H62" s="47">
        <v>5676300</v>
      </c>
      <c r="I62" s="57">
        <v>5244340</v>
      </c>
      <c r="J62" s="48">
        <v>5147469.46</v>
      </c>
      <c r="K62" s="10"/>
      <c r="P62" s="1"/>
      <c r="Q62" s="1"/>
      <c r="R62" s="1"/>
    </row>
    <row r="63" spans="1:18" ht="18" customHeight="1" x14ac:dyDescent="0.25">
      <c r="A63" s="16"/>
      <c r="B63" s="44"/>
      <c r="C63" s="45" t="s">
        <v>46</v>
      </c>
      <c r="D63" s="46" t="s">
        <v>5</v>
      </c>
      <c r="E63" s="45" t="s">
        <v>66</v>
      </c>
      <c r="F63" s="46" t="s">
        <v>10</v>
      </c>
      <c r="G63" s="46"/>
      <c r="H63" s="47">
        <v>200000</v>
      </c>
      <c r="I63" s="57">
        <v>150000</v>
      </c>
      <c r="J63" s="48">
        <v>26004</v>
      </c>
      <c r="K63" s="10"/>
      <c r="P63" s="1"/>
      <c r="Q63" s="1"/>
      <c r="R63" s="1"/>
    </row>
    <row r="64" spans="1:18" ht="18" customHeight="1" x14ac:dyDescent="0.25">
      <c r="A64" s="16"/>
      <c r="B64" s="28"/>
      <c r="C64" s="45" t="s">
        <v>46</v>
      </c>
      <c r="D64" s="30" t="s">
        <v>5</v>
      </c>
      <c r="E64" s="45" t="s">
        <v>66</v>
      </c>
      <c r="F64" s="30" t="s">
        <v>48</v>
      </c>
      <c r="G64" s="30"/>
      <c r="H64" s="32">
        <v>1714000</v>
      </c>
      <c r="I64" s="33">
        <v>1592130</v>
      </c>
      <c r="J64" s="49">
        <v>1353253.32</v>
      </c>
      <c r="K64" s="10"/>
      <c r="P64" s="1"/>
      <c r="Q64" s="1"/>
      <c r="R64" s="1"/>
    </row>
    <row r="65" spans="1:18" ht="18" customHeight="1" x14ac:dyDescent="0.25">
      <c r="A65" s="16"/>
      <c r="B65" s="44"/>
      <c r="C65" s="45" t="s">
        <v>46</v>
      </c>
      <c r="D65" s="30" t="s">
        <v>5</v>
      </c>
      <c r="E65" s="45" t="s">
        <v>66</v>
      </c>
      <c r="F65" s="30" t="s">
        <v>53</v>
      </c>
      <c r="G65" s="46"/>
      <c r="H65" s="47">
        <v>309100</v>
      </c>
      <c r="I65" s="57">
        <v>283490</v>
      </c>
      <c r="J65" s="49">
        <v>223150.06</v>
      </c>
      <c r="K65" s="10"/>
      <c r="P65" s="1"/>
      <c r="Q65" s="1"/>
      <c r="R65" s="1"/>
    </row>
    <row r="66" spans="1:18" ht="18" customHeight="1" x14ac:dyDescent="0.25">
      <c r="A66" s="16"/>
      <c r="B66" s="44"/>
      <c r="C66" s="45" t="s">
        <v>46</v>
      </c>
      <c r="D66" s="46" t="s">
        <v>5</v>
      </c>
      <c r="E66" s="45" t="s">
        <v>66</v>
      </c>
      <c r="F66" s="46" t="s">
        <v>7</v>
      </c>
      <c r="G66" s="46"/>
      <c r="H66" s="47">
        <v>463000</v>
      </c>
      <c r="I66" s="57">
        <v>424460</v>
      </c>
      <c r="J66" s="49">
        <v>385204.29</v>
      </c>
      <c r="K66" s="10"/>
      <c r="P66" s="1"/>
      <c r="Q66" s="1"/>
      <c r="R66" s="1"/>
    </row>
    <row r="67" spans="1:18" ht="18" customHeight="1" x14ac:dyDescent="0.25">
      <c r="A67" s="16"/>
      <c r="B67" s="44"/>
      <c r="C67" s="45" t="s">
        <v>46</v>
      </c>
      <c r="D67" s="46" t="s">
        <v>5</v>
      </c>
      <c r="E67" s="45" t="s">
        <v>66</v>
      </c>
      <c r="F67" s="46" t="s">
        <v>6</v>
      </c>
      <c r="G67" s="46"/>
      <c r="H67" s="47">
        <v>100000</v>
      </c>
      <c r="I67" s="57">
        <v>100000</v>
      </c>
      <c r="J67" s="49">
        <v>23704</v>
      </c>
      <c r="K67" s="10"/>
      <c r="P67" s="1"/>
      <c r="Q67" s="1"/>
      <c r="R67" s="1"/>
    </row>
    <row r="68" spans="1:18" ht="18" customHeight="1" x14ac:dyDescent="0.25">
      <c r="A68" s="16"/>
      <c r="B68" s="44"/>
      <c r="C68" s="45" t="s">
        <v>46</v>
      </c>
      <c r="D68" s="46" t="s">
        <v>5</v>
      </c>
      <c r="E68" s="45" t="s">
        <v>66</v>
      </c>
      <c r="F68" s="46" t="s">
        <v>4</v>
      </c>
      <c r="G68" s="46"/>
      <c r="H68" s="47">
        <v>90000</v>
      </c>
      <c r="I68" s="57">
        <v>90000</v>
      </c>
      <c r="J68" s="49">
        <v>6183.75</v>
      </c>
      <c r="K68" s="10"/>
      <c r="P68" s="1"/>
      <c r="Q68" s="1"/>
      <c r="R68" s="1"/>
    </row>
    <row r="69" spans="1:18" ht="18" customHeight="1" x14ac:dyDescent="0.25">
      <c r="A69" s="16"/>
      <c r="B69" s="36"/>
      <c r="C69" s="30" t="s">
        <v>46</v>
      </c>
      <c r="D69" s="30" t="s">
        <v>5</v>
      </c>
      <c r="E69" s="30" t="s">
        <v>66</v>
      </c>
      <c r="F69" s="30" t="s">
        <v>50</v>
      </c>
      <c r="G69" s="38"/>
      <c r="H69" s="39">
        <v>10000</v>
      </c>
      <c r="I69" s="40">
        <v>10000</v>
      </c>
      <c r="J69" s="72"/>
      <c r="K69" s="10"/>
      <c r="P69" s="1"/>
      <c r="Q69" s="1"/>
      <c r="R69" s="1"/>
    </row>
    <row r="70" spans="1:18" ht="18" customHeight="1" x14ac:dyDescent="0.25">
      <c r="A70" s="16"/>
      <c r="B70" s="28"/>
      <c r="C70" s="30" t="s">
        <v>46</v>
      </c>
      <c r="D70" s="30" t="s">
        <v>5</v>
      </c>
      <c r="E70" s="30" t="s">
        <v>69</v>
      </c>
      <c r="F70" s="30" t="s">
        <v>7</v>
      </c>
      <c r="G70" s="30"/>
      <c r="H70" s="33">
        <v>150000000</v>
      </c>
      <c r="I70" s="33">
        <v>150000000</v>
      </c>
      <c r="J70" s="49">
        <v>150000000</v>
      </c>
      <c r="K70" s="10"/>
      <c r="P70" s="1"/>
      <c r="Q70" s="1"/>
      <c r="R70" s="1"/>
    </row>
    <row r="71" spans="1:18" ht="18" customHeight="1" x14ac:dyDescent="0.25">
      <c r="A71" s="16"/>
      <c r="B71" s="28"/>
      <c r="C71" s="30" t="s">
        <v>46</v>
      </c>
      <c r="D71" s="30" t="s">
        <v>5</v>
      </c>
      <c r="E71" s="30" t="s">
        <v>70</v>
      </c>
      <c r="F71" s="30" t="s">
        <v>53</v>
      </c>
      <c r="G71" s="30"/>
      <c r="H71" s="33"/>
      <c r="I71" s="33"/>
      <c r="J71" s="49">
        <v>0</v>
      </c>
      <c r="K71" s="10"/>
      <c r="P71" s="1"/>
      <c r="Q71" s="1"/>
      <c r="R71" s="1"/>
    </row>
    <row r="72" spans="1:18" ht="34.15" customHeight="1" thickBot="1" x14ac:dyDescent="0.3">
      <c r="A72" s="16"/>
      <c r="B72" s="41" t="s">
        <v>3</v>
      </c>
      <c r="C72" s="42"/>
      <c r="D72" s="43"/>
      <c r="E72" s="42"/>
      <c r="F72" s="43"/>
      <c r="G72" s="43"/>
      <c r="H72" s="74">
        <f>H62+H63+H64+H65+H66+H67+H68+H69+H70</f>
        <v>158562400</v>
      </c>
      <c r="I72" s="78">
        <f>I62+I63+I64+I65+I66+I67+I68+I69+I70</f>
        <v>157894420</v>
      </c>
      <c r="J72" s="90">
        <v>158700349</v>
      </c>
      <c r="K72" s="10"/>
      <c r="M72" s="1"/>
      <c r="N72" s="1"/>
      <c r="O72" s="1"/>
      <c r="P72" s="1"/>
      <c r="Q72" s="1"/>
      <c r="R72" s="1"/>
    </row>
    <row r="73" spans="1:18" ht="15.75" x14ac:dyDescent="0.25">
      <c r="A73" s="16"/>
      <c r="B73" s="76"/>
      <c r="C73" s="46" t="s">
        <v>11</v>
      </c>
      <c r="D73" s="46" t="s">
        <v>5</v>
      </c>
      <c r="E73" s="46" t="s">
        <v>64</v>
      </c>
      <c r="F73" s="46" t="s">
        <v>8</v>
      </c>
      <c r="G73" s="46"/>
      <c r="H73" s="84">
        <v>30296200</v>
      </c>
      <c r="I73" s="84">
        <v>27972050</v>
      </c>
      <c r="J73" s="85">
        <v>24981353.960000001</v>
      </c>
      <c r="K73" s="10"/>
      <c r="M73" s="1"/>
      <c r="N73" s="1"/>
      <c r="O73" s="1"/>
      <c r="P73" s="1"/>
      <c r="Q73" s="1"/>
      <c r="R73" s="1"/>
    </row>
    <row r="74" spans="1:18" ht="15.75" x14ac:dyDescent="0.25">
      <c r="A74" s="16"/>
      <c r="B74" s="26"/>
      <c r="C74" s="30" t="s">
        <v>11</v>
      </c>
      <c r="D74" s="30" t="s">
        <v>5</v>
      </c>
      <c r="E74" s="30" t="s">
        <v>64</v>
      </c>
      <c r="F74" s="30" t="s">
        <v>10</v>
      </c>
      <c r="G74" s="30"/>
      <c r="H74" s="31">
        <v>750000</v>
      </c>
      <c r="I74" s="31">
        <v>500000</v>
      </c>
      <c r="J74" s="79">
        <v>287229.5</v>
      </c>
      <c r="K74" s="10"/>
      <c r="M74" s="1"/>
      <c r="N74" s="1"/>
      <c r="O74" s="1"/>
      <c r="P74" s="1"/>
      <c r="Q74" s="1"/>
      <c r="R74" s="1"/>
    </row>
    <row r="75" spans="1:18" ht="15.75" x14ac:dyDescent="0.25">
      <c r="A75" s="16"/>
      <c r="B75" s="26"/>
      <c r="C75" s="30" t="s">
        <v>11</v>
      </c>
      <c r="D75" s="30" t="s">
        <v>5</v>
      </c>
      <c r="E75" s="30" t="s">
        <v>64</v>
      </c>
      <c r="F75" s="30" t="s">
        <v>48</v>
      </c>
      <c r="G75" s="30"/>
      <c r="H75" s="31">
        <v>9275000</v>
      </c>
      <c r="I75" s="31">
        <v>8580730</v>
      </c>
      <c r="J75" s="79">
        <v>7441934.7699999996</v>
      </c>
      <c r="K75" s="10"/>
      <c r="M75" s="1"/>
      <c r="N75" s="1"/>
      <c r="O75" s="1"/>
      <c r="P75" s="1"/>
      <c r="Q75" s="1"/>
      <c r="R75" s="1"/>
    </row>
    <row r="76" spans="1:18" ht="15.75" x14ac:dyDescent="0.25">
      <c r="A76" s="16"/>
      <c r="B76" s="26"/>
      <c r="C76" s="30" t="s">
        <v>11</v>
      </c>
      <c r="D76" s="30" t="s">
        <v>5</v>
      </c>
      <c r="E76" s="30" t="s">
        <v>64</v>
      </c>
      <c r="F76" s="30" t="s">
        <v>53</v>
      </c>
      <c r="G76" s="30"/>
      <c r="H76" s="31">
        <v>7195000</v>
      </c>
      <c r="I76" s="31">
        <v>7195000</v>
      </c>
      <c r="J76" s="79">
        <v>4017245.2</v>
      </c>
      <c r="K76" s="10"/>
      <c r="M76" s="1"/>
      <c r="N76" s="1"/>
      <c r="O76" s="1"/>
      <c r="P76" s="1"/>
      <c r="Q76" s="1"/>
      <c r="R76" s="1"/>
    </row>
    <row r="77" spans="1:18" ht="15.75" x14ac:dyDescent="0.25">
      <c r="A77" s="16"/>
      <c r="B77" s="26"/>
      <c r="C77" s="30" t="s">
        <v>11</v>
      </c>
      <c r="D77" s="30" t="s">
        <v>5</v>
      </c>
      <c r="E77" s="30" t="s">
        <v>64</v>
      </c>
      <c r="F77" s="30" t="s">
        <v>7</v>
      </c>
      <c r="G77" s="30"/>
      <c r="H77" s="31">
        <v>3846000</v>
      </c>
      <c r="I77" s="31">
        <v>2925886.88</v>
      </c>
      <c r="J77" s="79">
        <v>1391851.63</v>
      </c>
      <c r="K77" s="10"/>
      <c r="M77" s="1"/>
      <c r="N77" s="1"/>
      <c r="O77" s="1"/>
      <c r="P77" s="1"/>
      <c r="Q77" s="1"/>
      <c r="R77" s="1"/>
    </row>
    <row r="78" spans="1:18" ht="15.75" x14ac:dyDescent="0.25">
      <c r="A78" s="16"/>
      <c r="B78" s="26"/>
      <c r="C78" s="30" t="s">
        <v>11</v>
      </c>
      <c r="D78" s="30" t="s">
        <v>5</v>
      </c>
      <c r="E78" s="30" t="s">
        <v>64</v>
      </c>
      <c r="F78" s="30" t="s">
        <v>6</v>
      </c>
      <c r="G78" s="30"/>
      <c r="H78" s="31">
        <v>100000</v>
      </c>
      <c r="I78" s="31">
        <v>100000</v>
      </c>
      <c r="J78" s="79">
        <v>0</v>
      </c>
      <c r="K78" s="10"/>
      <c r="M78" s="1"/>
      <c r="N78" s="1"/>
      <c r="O78" s="1"/>
      <c r="P78" s="1"/>
      <c r="Q78" s="1"/>
      <c r="R78" s="1"/>
    </row>
    <row r="79" spans="1:18" ht="16.5" thickBot="1" x14ac:dyDescent="0.3">
      <c r="A79" s="16"/>
      <c r="B79" s="93"/>
      <c r="C79" s="30" t="s">
        <v>11</v>
      </c>
      <c r="D79" s="30" t="s">
        <v>5</v>
      </c>
      <c r="E79" s="30" t="s">
        <v>64</v>
      </c>
      <c r="F79" s="30" t="s">
        <v>4</v>
      </c>
      <c r="G79" s="38"/>
      <c r="H79" s="94">
        <v>0</v>
      </c>
      <c r="I79" s="94">
        <v>0</v>
      </c>
      <c r="J79" s="95">
        <v>0</v>
      </c>
      <c r="K79" s="10"/>
      <c r="M79" s="1"/>
      <c r="N79" s="1"/>
      <c r="O79" s="1"/>
      <c r="P79" s="1"/>
      <c r="Q79" s="1"/>
      <c r="R79" s="1"/>
    </row>
    <row r="80" spans="1:18" ht="22.15" customHeight="1" thickBot="1" x14ac:dyDescent="0.3">
      <c r="A80" s="16"/>
      <c r="B80" s="50"/>
      <c r="C80" s="52"/>
      <c r="D80" s="52"/>
      <c r="E80" s="52"/>
      <c r="F80" s="52"/>
      <c r="G80" s="52"/>
      <c r="H80" s="82">
        <f>H73+H74+H75+H76+H77+H78+H79</f>
        <v>51462200</v>
      </c>
      <c r="I80" s="80">
        <f>I73+I74+I75+I76+I77+I78+I79</f>
        <v>47273666.880000003</v>
      </c>
      <c r="J80" s="83">
        <v>50052815.119999997</v>
      </c>
      <c r="K80" s="10"/>
      <c r="M80" s="1"/>
      <c r="N80" s="1"/>
      <c r="O80" s="1"/>
      <c r="P80" s="1"/>
      <c r="Q80" s="1"/>
      <c r="R80" s="1"/>
    </row>
    <row r="81" spans="1:18" ht="20.45" customHeight="1" thickBot="1" x14ac:dyDescent="0.3">
      <c r="A81" s="16"/>
      <c r="B81" s="41" t="s">
        <v>3</v>
      </c>
      <c r="C81" s="42"/>
      <c r="D81" s="43"/>
      <c r="E81" s="42"/>
      <c r="F81" s="43"/>
      <c r="G81" s="43"/>
      <c r="H81" s="74">
        <v>883265082.73000002</v>
      </c>
      <c r="I81" s="81">
        <v>883265072.73000002</v>
      </c>
      <c r="J81" s="75">
        <f>J35+J48+J61+J72+J80</f>
        <v>820960197.32000005</v>
      </c>
      <c r="K81" s="10"/>
      <c r="M81" s="1"/>
      <c r="N81" s="73"/>
      <c r="O81" s="1"/>
      <c r="P81" s="1"/>
      <c r="Q81" s="1"/>
      <c r="R81" s="1"/>
    </row>
    <row r="82" spans="1:18" ht="15.75" x14ac:dyDescent="0.25">
      <c r="A82" s="16"/>
      <c r="B82" s="58"/>
      <c r="C82" s="37"/>
      <c r="D82" s="37"/>
      <c r="E82" s="37"/>
      <c r="F82" s="37"/>
      <c r="G82" s="37"/>
      <c r="H82" s="59"/>
      <c r="I82" s="59"/>
      <c r="J82" s="60"/>
      <c r="M82" s="1"/>
      <c r="N82" s="1"/>
      <c r="O82" s="1"/>
      <c r="P82" s="1"/>
      <c r="Q82" s="1"/>
      <c r="R82" s="1"/>
    </row>
    <row r="83" spans="1:18" ht="15.75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M83" s="1"/>
      <c r="N83" s="1"/>
      <c r="O83" s="1"/>
      <c r="P83" s="1"/>
      <c r="Q83" s="1"/>
      <c r="R83" s="1"/>
    </row>
    <row r="84" spans="1:18" ht="15.75" x14ac:dyDescent="0.25">
      <c r="A84" s="16"/>
      <c r="B84" s="127" t="s">
        <v>49</v>
      </c>
      <c r="C84" s="128"/>
      <c r="D84" s="128"/>
      <c r="E84" s="128"/>
      <c r="F84" s="128"/>
      <c r="G84" s="128"/>
      <c r="H84" s="128"/>
      <c r="I84" s="128"/>
      <c r="J84" s="128"/>
      <c r="L84" s="15"/>
      <c r="M84" s="1"/>
      <c r="N84" s="1"/>
      <c r="O84" s="1"/>
      <c r="P84" s="1"/>
      <c r="Q84" s="1"/>
      <c r="R84" s="1"/>
    </row>
    <row r="85" spans="1:18" ht="15.75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L85" s="2"/>
      <c r="M85" s="1"/>
      <c r="N85" s="1"/>
      <c r="O85" s="1"/>
      <c r="P85" s="1"/>
      <c r="Q85" s="1"/>
      <c r="R85" s="1"/>
    </row>
    <row r="86" spans="1:18" ht="46.9" customHeight="1" x14ac:dyDescent="0.25">
      <c r="A86" s="16"/>
      <c r="B86" s="115" t="s">
        <v>2</v>
      </c>
      <c r="C86" s="116"/>
      <c r="D86" s="116"/>
      <c r="E86" s="117"/>
      <c r="F86" s="118"/>
      <c r="G86" s="119"/>
      <c r="H86" s="61" t="s">
        <v>1</v>
      </c>
      <c r="I86" s="61" t="s">
        <v>63</v>
      </c>
      <c r="J86" s="91" t="s">
        <v>75</v>
      </c>
      <c r="L86" s="2"/>
      <c r="M86" s="1"/>
      <c r="N86" s="1"/>
      <c r="O86" s="1"/>
      <c r="P86" s="1"/>
      <c r="Q86" s="1"/>
      <c r="R86" s="1"/>
    </row>
    <row r="87" spans="1:18" ht="29.45" customHeight="1" x14ac:dyDescent="0.25">
      <c r="A87" s="16"/>
      <c r="B87" s="120"/>
      <c r="C87" s="121"/>
      <c r="D87" s="121"/>
      <c r="E87" s="122"/>
      <c r="F87" s="123"/>
      <c r="G87" s="124"/>
      <c r="H87" s="62">
        <f>I81</f>
        <v>883265072.73000002</v>
      </c>
      <c r="I87" s="62">
        <f>J81</f>
        <v>820960197.32000005</v>
      </c>
      <c r="J87" s="92">
        <f>H87-I87</f>
        <v>62304875.409999967</v>
      </c>
      <c r="M87" s="1"/>
      <c r="N87" s="1"/>
      <c r="O87" s="1"/>
      <c r="P87" s="1"/>
      <c r="Q87" s="1"/>
      <c r="R87" s="1"/>
    </row>
    <row r="88" spans="1:18" ht="15.75" x14ac:dyDescent="0.25">
      <c r="A88" s="16"/>
      <c r="B88" s="63"/>
      <c r="C88" s="63"/>
      <c r="D88" s="63"/>
      <c r="E88" s="63"/>
      <c r="F88" s="59"/>
      <c r="G88" s="59"/>
      <c r="H88" s="59"/>
      <c r="I88" s="59"/>
      <c r="J88" s="60"/>
      <c r="M88" s="1"/>
      <c r="N88" s="1"/>
      <c r="O88" s="1"/>
      <c r="P88" s="1"/>
      <c r="Q88" s="1"/>
      <c r="R88" s="1"/>
    </row>
    <row r="89" spans="1:18" ht="15.75" x14ac:dyDescent="0.25">
      <c r="A89" s="16"/>
      <c r="B89" s="63"/>
      <c r="C89" s="63"/>
      <c r="D89" s="63"/>
      <c r="E89" s="63"/>
      <c r="F89" s="59"/>
      <c r="G89" s="59"/>
      <c r="H89" s="59"/>
      <c r="I89" s="59"/>
      <c r="J89" s="60"/>
      <c r="M89" s="1"/>
      <c r="N89" s="1"/>
      <c r="O89" s="1"/>
      <c r="P89" s="1"/>
      <c r="Q89" s="1"/>
      <c r="R89" s="1"/>
    </row>
    <row r="90" spans="1:18" ht="15.75" x14ac:dyDescent="0.25">
      <c r="A90" s="16"/>
      <c r="B90" s="63"/>
      <c r="C90" s="63"/>
      <c r="D90" s="63"/>
      <c r="E90" s="63"/>
      <c r="F90" s="59"/>
      <c r="G90" s="59"/>
      <c r="H90" s="59"/>
      <c r="I90" s="59"/>
      <c r="J90" s="59"/>
      <c r="M90" s="1"/>
      <c r="N90" s="1"/>
      <c r="O90" s="1"/>
      <c r="P90" s="1"/>
      <c r="Q90" s="1"/>
      <c r="R90" s="1"/>
    </row>
    <row r="91" spans="1:18" ht="15.75" x14ac:dyDescent="0.25">
      <c r="A91" s="16"/>
      <c r="B91" s="63"/>
      <c r="C91" s="63"/>
      <c r="D91" s="63"/>
      <c r="E91" s="63"/>
      <c r="F91" s="59"/>
      <c r="G91" s="59"/>
      <c r="H91" s="59"/>
      <c r="I91" s="59"/>
      <c r="J91" s="59"/>
      <c r="M91" s="1"/>
      <c r="N91" s="1"/>
      <c r="O91" s="1"/>
      <c r="P91" s="1"/>
      <c r="Q91" s="1"/>
      <c r="R91" s="1"/>
    </row>
    <row r="92" spans="1:18" ht="18.75" x14ac:dyDescent="0.25">
      <c r="A92" s="64"/>
      <c r="B92" s="65" t="s">
        <v>72</v>
      </c>
      <c r="C92" s="66"/>
      <c r="D92" s="66"/>
      <c r="E92" s="66"/>
      <c r="F92" s="66"/>
      <c r="G92" s="66"/>
      <c r="H92" s="65"/>
      <c r="I92" s="65" t="s">
        <v>73</v>
      </c>
      <c r="J92" s="16"/>
      <c r="K92" s="1"/>
      <c r="L92" s="1"/>
      <c r="M92" s="1"/>
      <c r="N92" s="1"/>
      <c r="O92" s="1"/>
      <c r="P92" s="1"/>
      <c r="Q92" s="1"/>
      <c r="R92" s="1"/>
    </row>
    <row r="93" spans="1:18" ht="18.75" x14ac:dyDescent="0.25">
      <c r="A93" s="64"/>
      <c r="B93" s="65"/>
      <c r="C93" s="66"/>
      <c r="D93" s="66"/>
      <c r="E93" s="66"/>
      <c r="F93" s="66"/>
      <c r="G93" s="66"/>
      <c r="H93" s="65"/>
      <c r="I93" s="67"/>
      <c r="J93" s="16"/>
      <c r="K93" s="1"/>
      <c r="L93" s="1"/>
      <c r="M93" s="1"/>
      <c r="N93" s="1"/>
      <c r="O93" s="1"/>
      <c r="P93" s="1"/>
      <c r="Q93" s="1"/>
      <c r="R93" s="1"/>
    </row>
    <row r="94" spans="1:18" ht="18.75" x14ac:dyDescent="0.25">
      <c r="A94" s="64"/>
      <c r="B94" s="65"/>
      <c r="C94" s="66"/>
      <c r="D94" s="66"/>
      <c r="E94" s="66"/>
      <c r="F94" s="66"/>
      <c r="G94" s="66"/>
      <c r="H94" s="65" t="s">
        <v>60</v>
      </c>
      <c r="I94" s="67"/>
      <c r="J94" s="16"/>
      <c r="K94" s="1"/>
      <c r="L94" s="1"/>
      <c r="M94" s="1"/>
      <c r="N94" s="1"/>
      <c r="O94" s="1"/>
      <c r="P94" s="1"/>
      <c r="Q94" s="1"/>
      <c r="R94" s="1"/>
    </row>
    <row r="95" spans="1:18" ht="18.75" x14ac:dyDescent="0.25">
      <c r="A95" s="64"/>
      <c r="B95" s="65"/>
      <c r="C95" s="66"/>
      <c r="D95" s="66"/>
      <c r="E95" s="66"/>
      <c r="F95" s="66"/>
      <c r="G95" s="66"/>
      <c r="H95" s="65"/>
      <c r="I95" s="67"/>
      <c r="J95" s="16"/>
      <c r="K95" s="1"/>
      <c r="L95" s="1"/>
      <c r="M95" s="1"/>
      <c r="N95" s="1"/>
      <c r="O95" s="1"/>
      <c r="P95" s="1"/>
      <c r="Q95" s="1"/>
      <c r="R95" s="1"/>
    </row>
    <row r="96" spans="1:18" ht="18.75" x14ac:dyDescent="0.25">
      <c r="A96" s="64"/>
      <c r="B96" s="125" t="s">
        <v>56</v>
      </c>
      <c r="C96" s="126"/>
      <c r="D96" s="126"/>
      <c r="E96" s="126"/>
      <c r="F96" s="126"/>
      <c r="G96" s="66"/>
      <c r="H96" s="66"/>
      <c r="I96" s="67"/>
      <c r="J96" s="16"/>
      <c r="K96" s="1"/>
      <c r="L96" s="1"/>
      <c r="M96" s="1"/>
      <c r="N96" s="1"/>
      <c r="O96" s="1"/>
      <c r="P96" s="1"/>
      <c r="Q96" s="1"/>
      <c r="R96" s="1"/>
    </row>
    <row r="97" spans="1:18" ht="18.75" x14ac:dyDescent="0.3">
      <c r="A97" s="64"/>
      <c r="B97" s="102" t="s">
        <v>57</v>
      </c>
      <c r="C97" s="68"/>
      <c r="D97" s="68"/>
      <c r="E97" s="68"/>
      <c r="F97" s="68"/>
      <c r="G97" s="66"/>
      <c r="H97" s="69"/>
      <c r="I97" s="65" t="s">
        <v>59</v>
      </c>
      <c r="J97" s="16"/>
      <c r="K97" s="1"/>
      <c r="L97" s="1"/>
      <c r="M97" s="1"/>
      <c r="N97" s="1"/>
      <c r="O97" s="1"/>
      <c r="P97" s="1"/>
      <c r="Q97" s="1"/>
      <c r="R97" s="1"/>
    </row>
    <row r="98" spans="1:18" ht="18.75" x14ac:dyDescent="0.25">
      <c r="A98" s="64"/>
      <c r="B98" s="102" t="s">
        <v>58</v>
      </c>
      <c r="C98" s="68"/>
      <c r="D98" s="68"/>
      <c r="E98" s="68"/>
      <c r="F98" s="68"/>
      <c r="G98" s="66"/>
      <c r="H98" s="66"/>
      <c r="I98" s="67"/>
      <c r="J98" s="16"/>
      <c r="K98" s="1"/>
      <c r="L98" s="1"/>
      <c r="M98" s="1"/>
      <c r="N98" s="1"/>
      <c r="O98" s="1"/>
      <c r="P98" s="1"/>
      <c r="Q98" s="1"/>
      <c r="R98" s="1"/>
    </row>
    <row r="99" spans="1:18" x14ac:dyDescent="0.25">
      <c r="A99" s="6"/>
      <c r="B99" s="5"/>
      <c r="C99" s="4"/>
      <c r="D99" s="4"/>
      <c r="E99" s="4"/>
      <c r="F99" s="4"/>
      <c r="G99" s="3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25">
      <c r="B100" s="2"/>
      <c r="E100" t="s">
        <v>0</v>
      </c>
      <c r="K100" s="1"/>
      <c r="L100" s="1"/>
      <c r="M100" s="1"/>
      <c r="N100" s="1"/>
      <c r="O100" s="1"/>
      <c r="P100" s="1"/>
      <c r="Q100" s="1"/>
      <c r="R100" s="1"/>
    </row>
    <row r="101" spans="1:18" x14ac:dyDescent="0.25">
      <c r="K101" s="1"/>
      <c r="L101" s="1"/>
      <c r="M101" s="1"/>
      <c r="N101" s="1"/>
      <c r="O101" s="1"/>
      <c r="P101" s="1"/>
      <c r="Q101" s="1"/>
      <c r="R101" s="1"/>
    </row>
    <row r="102" spans="1:18" x14ac:dyDescent="0.25">
      <c r="K102" s="1"/>
      <c r="L102" s="1"/>
      <c r="M102" s="1"/>
      <c r="N102" s="1"/>
      <c r="O102" s="1"/>
      <c r="P102" s="1"/>
      <c r="Q102" s="1"/>
      <c r="R102" s="1"/>
    </row>
    <row r="103" spans="1:18" x14ac:dyDescent="0.25">
      <c r="K103" s="1"/>
      <c r="L103" s="1"/>
      <c r="M103" s="1"/>
      <c r="N103" s="1"/>
      <c r="O103" s="1"/>
      <c r="P103" s="1"/>
      <c r="Q103" s="1"/>
      <c r="R103" s="1"/>
    </row>
    <row r="104" spans="1:18" x14ac:dyDescent="0.25">
      <c r="K104" s="1"/>
      <c r="L104" s="1"/>
      <c r="M104" s="1"/>
      <c r="N104" s="1"/>
      <c r="O104" s="1"/>
      <c r="P104" s="1"/>
      <c r="Q104" s="1"/>
      <c r="R104" s="1"/>
    </row>
    <row r="105" spans="1:18" x14ac:dyDescent="0.25">
      <c r="K105" s="1"/>
      <c r="L105" s="1"/>
      <c r="M105" s="1"/>
      <c r="N105" s="1"/>
      <c r="O105" s="1"/>
      <c r="P105" s="1"/>
      <c r="Q105" s="1"/>
      <c r="R105" s="1"/>
    </row>
    <row r="106" spans="1:18" x14ac:dyDescent="0.25">
      <c r="K106" s="1"/>
      <c r="L106" s="1"/>
      <c r="M106" s="1"/>
      <c r="N106" s="1"/>
      <c r="O106" s="1"/>
      <c r="P106" s="1"/>
      <c r="Q106" s="1"/>
      <c r="R106" s="1"/>
    </row>
    <row r="107" spans="1:18" x14ac:dyDescent="0.25">
      <c r="K107" s="1"/>
      <c r="L107" s="1"/>
      <c r="M107" s="1"/>
      <c r="N107" s="1"/>
      <c r="O107" s="1"/>
      <c r="P107" s="1"/>
      <c r="Q107" s="1"/>
      <c r="R107" s="1"/>
    </row>
    <row r="108" spans="1:18" x14ac:dyDescent="0.25">
      <c r="K108" s="1"/>
      <c r="L108" s="1"/>
      <c r="M108" s="1"/>
      <c r="N108" s="1"/>
      <c r="O108" s="1"/>
      <c r="P108" s="1"/>
      <c r="Q108" s="1"/>
      <c r="R108" s="1"/>
    </row>
    <row r="109" spans="1:18" ht="11.2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1.2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1.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1.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1.2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1.2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1.2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</sheetData>
  <mergeCells count="11">
    <mergeCell ref="B84:J84"/>
    <mergeCell ref="B18:B20"/>
    <mergeCell ref="C18:G18"/>
    <mergeCell ref="H18:H20"/>
    <mergeCell ref="I18:I20"/>
    <mergeCell ref="J19:J20"/>
    <mergeCell ref="B86:E86"/>
    <mergeCell ref="F86:G86"/>
    <mergeCell ref="B87:E87"/>
    <mergeCell ref="F87:G87"/>
    <mergeCell ref="B96:F96"/>
  </mergeCells>
  <pageMargins left="0.9055118110236221" right="0.51181102362204722" top="0.35433070866141736" bottom="0.35433070866141736" header="0.31496062992125984" footer="0.31496062992125984"/>
  <pageSetup paperSize="9" scale="67" fitToHeight="0" orientation="portrait" verticalDpi="0" r:id="rId1"/>
  <rowBreaks count="1" manualBreakCount="1">
    <brk id="6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М-1 2018 </vt:lpstr>
      <vt:lpstr>М-1 2018 оперативка</vt:lpstr>
      <vt:lpstr>'М-1 2018 '!Область_печати</vt:lpstr>
      <vt:lpstr>'М-1 2018 оперативка'!Область_печати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МЧС</dc:creator>
  <cp:lastModifiedBy>user</cp:lastModifiedBy>
  <cp:lastPrinted>2019-01-18T16:28:25Z</cp:lastPrinted>
  <dcterms:created xsi:type="dcterms:W3CDTF">2015-04-08T13:05:55Z</dcterms:created>
  <dcterms:modified xsi:type="dcterms:W3CDTF">2023-05-16T13:44:01Z</dcterms:modified>
</cp:coreProperties>
</file>